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theme/themeOverride1.xml" ContentType="application/vnd.openxmlformats-officedocument.themeOverride+xml"/>
  <Override PartName="/xl/drawings/drawing3.xml" ContentType="application/vnd.openxmlformats-officedocument.drawingml.chartshapes+xml"/>
  <Override PartName="/xl/charts/chart3.xml" ContentType="application/vnd.openxmlformats-officedocument.drawingml.chart+xml"/>
  <Override PartName="/xl/theme/themeOverride2.xml" ContentType="application/vnd.openxmlformats-officedocument.themeOverride+xml"/>
  <Override PartName="/xl/drawings/drawing4.xml" ContentType="application/vnd.openxmlformats-officedocument.drawingml.chartshapes+xml"/>
  <Override PartName="/xl/charts/chart4.xml" ContentType="application/vnd.openxmlformats-officedocument.drawingml.chart+xml"/>
  <Override PartName="/xl/theme/themeOverride3.xml" ContentType="application/vnd.openxmlformats-officedocument.themeOverride+xml"/>
  <Override PartName="/xl/drawings/drawing5.xml" ContentType="application/vnd.openxmlformats-officedocument.drawingml.chartshapes+xml"/>
  <Override PartName="/xl/drawings/drawing6.xml" ContentType="application/vnd.openxmlformats-officedocument.drawing+xml"/>
  <Override PartName="/xl/charts/chart5.xml" ContentType="application/vnd.openxmlformats-officedocument.drawingml.chart+xml"/>
  <Override PartName="/xl/theme/themeOverride4.xml" ContentType="application/vnd.openxmlformats-officedocument.themeOverride+xml"/>
  <Override PartName="/xl/drawings/drawing7.xml" ContentType="application/vnd.openxmlformats-officedocument.drawingml.chartshapes+xml"/>
  <Override PartName="/xl/charts/chart6.xml" ContentType="application/vnd.openxmlformats-officedocument.drawingml.chart+xml"/>
  <Override PartName="/xl/theme/themeOverride5.xml" ContentType="application/vnd.openxmlformats-officedocument.themeOverride+xml"/>
  <Override PartName="/xl/drawings/drawing8.xml" ContentType="application/vnd.openxmlformats-officedocument.drawingml.chartshapes+xml"/>
  <Override PartName="/xl/charts/chart7.xml" ContentType="application/vnd.openxmlformats-officedocument.drawingml.chart+xml"/>
  <Override PartName="/xl/theme/themeOverride6.xml" ContentType="application/vnd.openxmlformats-officedocument.themeOverride+xml"/>
  <Override PartName="/xl/drawings/drawing9.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defaultThemeVersion="124226"/>
  <mc:AlternateContent xmlns:mc="http://schemas.openxmlformats.org/markup-compatibility/2006">
    <mc:Choice Requires="x15">
      <x15ac:absPath xmlns:x15ac="http://schemas.microsoft.com/office/spreadsheetml/2010/11/ac" url="C:\Users\Ilene\Desktop\"/>
    </mc:Choice>
  </mc:AlternateContent>
  <xr:revisionPtr revIDLastSave="0" documentId="13_ncr:1_{B027FF47-5B53-490D-A2F4-28875C83C8E0}" xr6:coauthVersionLast="47" xr6:coauthVersionMax="47" xr10:uidLastSave="{00000000-0000-0000-0000-000000000000}"/>
  <bookViews>
    <workbookView xWindow="3450" yWindow="451" windowWidth="17527" windowHeight="10413" xr2:uid="{00000000-000D-0000-FFFF-FFFF00000000}"/>
  </bookViews>
  <sheets>
    <sheet name="Intro" sheetId="8" r:id="rId1"/>
    <sheet name="Financial Proj" sheetId="5" r:id="rId2"/>
    <sheet name="Performance Proj" sheetId="6" r:id="rId3"/>
    <sheet name="Sheet1" sheetId="9" state="hidden" r:id="rId4"/>
  </sheets>
  <definedNames>
    <definedName name="_xlnm.Print_Area" localSheetId="1">'Financial Proj'!$A$1:$AH$118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93" i="5" l="1"/>
  <c r="Y93" i="5"/>
  <c r="Z93" i="5"/>
  <c r="AA93" i="5"/>
  <c r="AB93" i="5"/>
  <c r="AC93" i="5"/>
  <c r="AD93" i="5"/>
  <c r="AE93" i="5"/>
  <c r="AF93" i="5"/>
  <c r="AG93" i="5"/>
  <c r="AH93" i="5"/>
  <c r="X33" i="5"/>
  <c r="Y33" i="5"/>
  <c r="Z33" i="5"/>
  <c r="AA33" i="5"/>
  <c r="AB33" i="5" s="1"/>
  <c r="AC33" i="5" s="1"/>
  <c r="AD33" i="5" s="1"/>
  <c r="AE33" i="5" s="1"/>
  <c r="AF33" i="5" s="1"/>
  <c r="AG33" i="5" s="1"/>
  <c r="AH33" i="5" s="1"/>
  <c r="Z5" i="5"/>
  <c r="X5" i="5"/>
  <c r="W5" i="5"/>
  <c r="Y5" i="5"/>
  <c r="AA5" i="5" s="1"/>
  <c r="AB5" i="5" s="1"/>
  <c r="AC5" i="5" s="1"/>
  <c r="AD5" i="5" s="1"/>
  <c r="AE5" i="5" s="1"/>
  <c r="AF5" i="5" s="1"/>
  <c r="AG5" i="5" s="1"/>
  <c r="AH5" i="5" s="1"/>
  <c r="U5" i="5"/>
  <c r="C31" i="5" l="1"/>
  <c r="D31" i="5"/>
  <c r="B31" i="5"/>
  <c r="B91" i="5"/>
  <c r="B90" i="5" s="1"/>
  <c r="C91" i="5"/>
  <c r="D91" i="5"/>
  <c r="O91" i="5"/>
  <c r="Q91" i="5"/>
  <c r="R91" i="5"/>
  <c r="S91" i="5"/>
  <c r="T91" i="5"/>
  <c r="U91" i="5"/>
  <c r="V91" i="5"/>
  <c r="W91" i="5"/>
  <c r="X91" i="5"/>
  <c r="Y91" i="5"/>
  <c r="Z91" i="5"/>
  <c r="AA91" i="5"/>
  <c r="AB91" i="5"/>
  <c r="AC91" i="5"/>
  <c r="AD91" i="5"/>
  <c r="AE91" i="5"/>
  <c r="AF91" i="5"/>
  <c r="AG91" i="5"/>
  <c r="AH91" i="5"/>
  <c r="B93" i="5"/>
  <c r="B92" i="5" s="1"/>
  <c r="C92" i="5" s="1"/>
  <c r="D92" i="5" s="1"/>
  <c r="E92" i="5" s="1"/>
  <c r="F92" i="5" s="1"/>
  <c r="G92" i="5" s="1"/>
  <c r="H92" i="5" s="1"/>
  <c r="I92" i="5" s="1"/>
  <c r="J92" i="5" s="1"/>
  <c r="K92" i="5" s="1"/>
  <c r="L92" i="5" s="1"/>
  <c r="M92" i="5" s="1"/>
  <c r="N92" i="5" s="1"/>
  <c r="O92" i="5" s="1"/>
  <c r="P92" i="5" s="1"/>
  <c r="Q92" i="5" s="1"/>
  <c r="R92" i="5" s="1"/>
  <c r="S92" i="5" s="1"/>
  <c r="T92" i="5" s="1"/>
  <c r="U92" i="5" s="1"/>
  <c r="V92" i="5" s="1"/>
  <c r="W92" i="5" s="1"/>
  <c r="C93" i="5"/>
  <c r="D93" i="5"/>
  <c r="E93" i="5"/>
  <c r="F93" i="5"/>
  <c r="G93" i="5"/>
  <c r="H93" i="5"/>
  <c r="I93" i="5"/>
  <c r="J93" i="5"/>
  <c r="K93" i="5"/>
  <c r="L93" i="5"/>
  <c r="M93" i="5"/>
  <c r="N93" i="5"/>
  <c r="O93" i="5"/>
  <c r="P93" i="5"/>
  <c r="Q93" i="5"/>
  <c r="R93" i="5"/>
  <c r="S93" i="5"/>
  <c r="T93" i="5"/>
  <c r="U93" i="5"/>
  <c r="V93" i="5"/>
  <c r="W93" i="5"/>
  <c r="C90" i="5" l="1"/>
  <c r="D90" i="5"/>
  <c r="K11" i="5" l="1"/>
  <c r="L11" i="5"/>
  <c r="M11" i="5"/>
  <c r="N11" i="5"/>
  <c r="O11" i="5"/>
  <c r="P11" i="5"/>
  <c r="Q11" i="5"/>
  <c r="R11" i="5"/>
  <c r="J11" i="5"/>
  <c r="K40" i="5"/>
  <c r="J40" i="5"/>
  <c r="K68" i="5"/>
  <c r="L68" i="5"/>
  <c r="M68" i="5"/>
  <c r="N68" i="5"/>
  <c r="O68" i="5"/>
  <c r="P68" i="5"/>
  <c r="Q68" i="5"/>
  <c r="R68" i="5"/>
  <c r="J68" i="5"/>
  <c r="P61" i="5" l="1"/>
  <c r="P91" i="5" s="1"/>
  <c r="B24" i="9" l="1"/>
  <c r="B20" i="9"/>
  <c r="C10" i="9"/>
  <c r="B10" i="9"/>
  <c r="B14" i="9"/>
  <c r="AA70" i="6"/>
  <c r="AB70" i="6"/>
  <c r="AC70" i="6"/>
  <c r="AD70" i="6"/>
  <c r="AE70" i="6"/>
  <c r="AF70" i="6"/>
  <c r="AG70" i="6"/>
  <c r="AH70" i="6"/>
  <c r="AA62" i="5"/>
  <c r="AB62" i="5"/>
  <c r="AC62" i="5"/>
  <c r="AD62" i="5"/>
  <c r="AE62" i="5"/>
  <c r="AF62" i="5"/>
  <c r="AG62" i="5"/>
  <c r="AH62" i="5"/>
  <c r="D60" i="5"/>
  <c r="C60" i="5"/>
  <c r="N61" i="5"/>
  <c r="N91" i="5" s="1"/>
  <c r="M61" i="5"/>
  <c r="M91" i="5" s="1"/>
  <c r="L61" i="5"/>
  <c r="L91" i="5" s="1"/>
  <c r="K61" i="5"/>
  <c r="J61" i="5"/>
  <c r="I61" i="5"/>
  <c r="H61" i="5"/>
  <c r="H91" i="5" s="1"/>
  <c r="G61" i="5"/>
  <c r="G91" i="5" s="1"/>
  <c r="F61" i="5"/>
  <c r="F91" i="5" s="1"/>
  <c r="E61" i="5"/>
  <c r="F32" i="5"/>
  <c r="G32" i="5"/>
  <c r="H32" i="5"/>
  <c r="I32" i="5"/>
  <c r="J32" i="5"/>
  <c r="K32" i="5"/>
  <c r="E32" i="5"/>
  <c r="E62" i="5"/>
  <c r="F62" i="5" s="1"/>
  <c r="G62" i="5" s="1"/>
  <c r="H62" i="5" s="1"/>
  <c r="I62" i="5" s="1"/>
  <c r="J62" i="5" s="1"/>
  <c r="K62" i="5" s="1"/>
  <c r="L62" i="5" s="1"/>
  <c r="M62" i="5" s="1"/>
  <c r="N62" i="5" s="1"/>
  <c r="O62" i="5" s="1"/>
  <c r="J91" i="5" l="1"/>
  <c r="I91" i="5"/>
  <c r="K91" i="5"/>
  <c r="K31" i="5"/>
  <c r="S31" i="5"/>
  <c r="AA31" i="5"/>
  <c r="L31" i="5"/>
  <c r="T31" i="5"/>
  <c r="AB31" i="5"/>
  <c r="X31" i="5"/>
  <c r="E31" i="5"/>
  <c r="M31" i="5"/>
  <c r="U31" i="5"/>
  <c r="AC31" i="5"/>
  <c r="AF31" i="5"/>
  <c r="F31" i="5"/>
  <c r="N31" i="5"/>
  <c r="V31" i="5"/>
  <c r="AD31" i="5"/>
  <c r="P31" i="5"/>
  <c r="G31" i="5"/>
  <c r="O31" i="5"/>
  <c r="W31" i="5"/>
  <c r="AE31" i="5"/>
  <c r="H31" i="5"/>
  <c r="I31" i="5"/>
  <c r="Q31" i="5"/>
  <c r="Y31" i="5"/>
  <c r="AG31" i="5"/>
  <c r="J31" i="5"/>
  <c r="R31" i="5"/>
  <c r="Z31" i="5"/>
  <c r="AH31" i="5"/>
  <c r="E60" i="5"/>
  <c r="E91" i="5"/>
  <c r="D10" i="9"/>
  <c r="AE60" i="5"/>
  <c r="AH60" i="5"/>
  <c r="M60" i="5"/>
  <c r="AA60" i="5"/>
  <c r="T60" i="5"/>
  <c r="H60" i="5"/>
  <c r="X60" i="5"/>
  <c r="I60" i="5"/>
  <c r="Q60" i="5"/>
  <c r="Y60" i="5"/>
  <c r="AG60" i="5"/>
  <c r="K60" i="5"/>
  <c r="P60" i="5"/>
  <c r="AF60" i="5"/>
  <c r="J60" i="5"/>
  <c r="R60" i="5"/>
  <c r="Z60" i="5"/>
  <c r="S60" i="5"/>
  <c r="AC60" i="5"/>
  <c r="L60" i="5"/>
  <c r="U60" i="5"/>
  <c r="F60" i="5"/>
  <c r="N60" i="5"/>
  <c r="V60" i="5"/>
  <c r="AD60" i="5"/>
  <c r="AB60" i="5"/>
  <c r="G60" i="5"/>
  <c r="O60" i="5"/>
  <c r="W60" i="5"/>
  <c r="W62" i="5"/>
  <c r="Z62" i="5"/>
  <c r="D62" i="5"/>
  <c r="C62" i="5"/>
  <c r="C70" i="6"/>
  <c r="B71" i="6"/>
  <c r="C71" i="6" s="1"/>
  <c r="D71" i="6" s="1"/>
  <c r="E71" i="6" s="1"/>
  <c r="F71" i="6" s="1"/>
  <c r="G71" i="6" s="1"/>
  <c r="H71" i="6" s="1"/>
  <c r="I71" i="6" s="1"/>
  <c r="J71" i="6" s="1"/>
  <c r="K71" i="6" s="1"/>
  <c r="L71" i="6" s="1"/>
  <c r="M71" i="6" s="1"/>
  <c r="N71" i="6" s="1"/>
  <c r="O71" i="6" s="1"/>
  <c r="P71" i="6" s="1"/>
  <c r="Q71" i="6" s="1"/>
  <c r="R71" i="6" s="1"/>
  <c r="S71" i="6" s="1"/>
  <c r="T71" i="6" s="1"/>
  <c r="U71" i="6" s="1"/>
  <c r="V71" i="6" s="1"/>
  <c r="W71" i="6" s="1"/>
  <c r="X71" i="6" s="1"/>
  <c r="Y71" i="6" s="1"/>
  <c r="Z71" i="6" s="1"/>
  <c r="AA71" i="6" s="1"/>
  <c r="AB71" i="6" s="1"/>
  <c r="AC71" i="6" s="1"/>
  <c r="AD71" i="6" s="1"/>
  <c r="AE71" i="6" s="1"/>
  <c r="AF71" i="6" s="1"/>
  <c r="AG71" i="6" s="1"/>
  <c r="AH71" i="6" s="1"/>
  <c r="D70" i="6"/>
  <c r="E70" i="6"/>
  <c r="F70" i="6"/>
  <c r="G70" i="6"/>
  <c r="H70" i="6"/>
  <c r="I70" i="6"/>
  <c r="J70" i="6"/>
  <c r="K70" i="6"/>
  <c r="L70" i="6"/>
  <c r="M70" i="6"/>
  <c r="N70" i="6"/>
  <c r="O70" i="6"/>
  <c r="T70" i="6"/>
  <c r="U70" i="6"/>
  <c r="V70" i="6"/>
  <c r="W70" i="6"/>
  <c r="X70" i="6"/>
  <c r="Y70" i="6"/>
  <c r="Z70" i="6"/>
  <c r="B70" i="6"/>
  <c r="B6" i="6"/>
  <c r="C6" i="6" s="1"/>
  <c r="D6" i="6" s="1"/>
  <c r="E6" i="6" s="1"/>
  <c r="F6" i="6" s="1"/>
  <c r="G6" i="6" s="1"/>
  <c r="H6" i="6" s="1"/>
  <c r="I6" i="6" s="1"/>
  <c r="J6" i="6" s="1"/>
  <c r="K6" i="6" s="1"/>
  <c r="L6" i="6" s="1"/>
  <c r="M6" i="6" s="1"/>
  <c r="N6" i="6" s="1"/>
  <c r="O6" i="6" s="1"/>
  <c r="P6" i="6" s="1"/>
  <c r="Q6" i="6" s="1"/>
  <c r="R6" i="6" s="1"/>
  <c r="S6" i="6" s="1"/>
  <c r="T6" i="6" s="1"/>
  <c r="U6" i="6" s="1"/>
  <c r="V6" i="6" s="1"/>
  <c r="W6" i="6" s="1"/>
  <c r="X6" i="6" s="1"/>
  <c r="Y6" i="6" s="1"/>
  <c r="Z6" i="6" s="1"/>
  <c r="AA6" i="6" s="1"/>
  <c r="AB6" i="6" s="1"/>
  <c r="AC6" i="6" s="1"/>
  <c r="AD6" i="6" s="1"/>
  <c r="AE6" i="6" s="1"/>
  <c r="AF6" i="6" s="1"/>
  <c r="AG6" i="6" s="1"/>
  <c r="AH6" i="6" s="1"/>
  <c r="B4" i="6"/>
  <c r="C4" i="6" s="1"/>
  <c r="D4" i="6" s="1"/>
  <c r="E4" i="6" s="1"/>
  <c r="F4" i="6" s="1"/>
  <c r="G4" i="6" s="1"/>
  <c r="H4" i="6" s="1"/>
  <c r="I4" i="6" s="1"/>
  <c r="J4" i="6" s="1"/>
  <c r="K4" i="6" s="1"/>
  <c r="L4" i="6" s="1"/>
  <c r="M4" i="6" s="1"/>
  <c r="N4" i="6" s="1"/>
  <c r="O4" i="6" s="1"/>
  <c r="P4" i="6" s="1"/>
  <c r="Q4" i="6" s="1"/>
  <c r="R4" i="6" s="1"/>
  <c r="S4" i="6" s="1"/>
  <c r="T4" i="6" s="1"/>
  <c r="U4" i="6" s="1"/>
  <c r="V4" i="6" s="1"/>
  <c r="W4" i="6" s="1"/>
  <c r="X4" i="6" s="1"/>
  <c r="Y4" i="6" s="1"/>
  <c r="Z4" i="6" s="1"/>
  <c r="AA4" i="6" s="1"/>
  <c r="AB4" i="6" s="1"/>
  <c r="AC4" i="6" s="1"/>
  <c r="AD4" i="6" s="1"/>
  <c r="AE4" i="6" s="1"/>
  <c r="AF4" i="6" s="1"/>
  <c r="AG4" i="6" s="1"/>
  <c r="AH4" i="6" s="1"/>
  <c r="B5" i="5"/>
  <c r="C5" i="5" s="1"/>
  <c r="D5" i="5" s="1"/>
  <c r="E5" i="5" s="1"/>
  <c r="F5" i="5" s="1"/>
  <c r="G5" i="5" s="1"/>
  <c r="H5" i="5" s="1"/>
  <c r="I5" i="5" s="1"/>
  <c r="J5" i="5" s="1"/>
  <c r="K5" i="5" s="1"/>
  <c r="L5" i="5" s="1"/>
  <c r="M5" i="5" s="1"/>
  <c r="N5" i="5" s="1"/>
  <c r="O5" i="5" s="1"/>
  <c r="P5" i="5" s="1"/>
  <c r="Q5" i="5" s="1"/>
  <c r="R5" i="5" s="1"/>
  <c r="S5" i="5" s="1"/>
  <c r="T5" i="5" s="1"/>
  <c r="V5" i="5" s="1"/>
  <c r="B62" i="5"/>
  <c r="B3" i="5"/>
  <c r="C3" i="5" s="1"/>
  <c r="D3" i="5" s="1"/>
  <c r="E3" i="5" s="1"/>
  <c r="F3" i="5" s="1"/>
  <c r="G3" i="5" s="1"/>
  <c r="H3" i="5" s="1"/>
  <c r="I3" i="5" s="1"/>
  <c r="J3" i="5" s="1"/>
  <c r="K3" i="5" s="1"/>
  <c r="L3" i="5" s="1"/>
  <c r="M3" i="5" s="1"/>
  <c r="N3" i="5" s="1"/>
  <c r="B38" i="6"/>
  <c r="C38" i="6" s="1"/>
  <c r="D38" i="6" s="1"/>
  <c r="E38" i="6" s="1"/>
  <c r="F38" i="6" s="1"/>
  <c r="G38" i="6" s="1"/>
  <c r="H38" i="6" s="1"/>
  <c r="I38" i="6" s="1"/>
  <c r="J38" i="6" s="1"/>
  <c r="L38" i="6" s="1"/>
  <c r="M38" i="6" s="1"/>
  <c r="N38" i="6" s="1"/>
  <c r="B60" i="5"/>
  <c r="B33" i="5"/>
  <c r="C33" i="5" s="1"/>
  <c r="D33" i="5" s="1"/>
  <c r="E33" i="5" s="1"/>
  <c r="F33" i="5" s="1"/>
  <c r="G33" i="5" s="1"/>
  <c r="H33" i="5" s="1"/>
  <c r="I33" i="5" s="1"/>
  <c r="J33" i="5" s="1"/>
  <c r="K33" i="5" s="1"/>
  <c r="L33" i="5" s="1"/>
  <c r="M33" i="5" s="1"/>
  <c r="N33" i="5" s="1"/>
  <c r="O33" i="5" s="1"/>
  <c r="P33" i="5" s="1"/>
  <c r="Q33" i="5" s="1"/>
  <c r="R33" i="5" s="1"/>
  <c r="S33" i="5" s="1"/>
  <c r="T33" i="5" s="1"/>
  <c r="U33" i="5" s="1"/>
  <c r="V33" i="5" s="1"/>
  <c r="W33" i="5" s="1"/>
  <c r="B36" i="6"/>
  <c r="C36" i="6" s="1"/>
  <c r="D36" i="6" s="1"/>
  <c r="E36" i="6" s="1"/>
  <c r="F36" i="6" s="1"/>
  <c r="G36" i="6" s="1"/>
  <c r="H36" i="6" s="1"/>
  <c r="I36" i="6" s="1"/>
  <c r="J36" i="6" s="1"/>
  <c r="K36" i="6" s="1"/>
  <c r="L36" i="6" s="1"/>
  <c r="M36" i="6" s="1"/>
  <c r="N36" i="6" s="1"/>
  <c r="O36" i="6" s="1"/>
  <c r="P36" i="6" s="1"/>
  <c r="Q36" i="6" s="1"/>
  <c r="R36" i="6" s="1"/>
  <c r="S36" i="6" s="1"/>
  <c r="T36" i="6" s="1"/>
  <c r="U36" i="6" s="1"/>
  <c r="V36" i="6" s="1"/>
  <c r="W36" i="6" s="1"/>
  <c r="X36" i="6" s="1"/>
  <c r="Y36" i="6" s="1"/>
  <c r="Z36" i="6" s="1"/>
  <c r="AA36" i="6" s="1"/>
  <c r="AB36" i="6" s="1"/>
  <c r="AC36" i="6" s="1"/>
  <c r="AD36" i="6" s="1"/>
  <c r="AE36" i="6" s="1"/>
  <c r="AF36" i="6" s="1"/>
  <c r="AG36" i="6" s="1"/>
  <c r="AH36" i="6" s="1"/>
  <c r="B69" i="6"/>
  <c r="U62" i="5"/>
  <c r="V62" i="5"/>
  <c r="T62" i="5"/>
  <c r="Q62" i="5"/>
  <c r="P62" i="5"/>
  <c r="S62" i="5"/>
  <c r="R62" i="5"/>
  <c r="M90" i="5" l="1"/>
  <c r="K90" i="5"/>
  <c r="S90" i="5"/>
  <c r="Z90" i="5"/>
  <c r="I90" i="5"/>
  <c r="Q90" i="5"/>
  <c r="O90" i="5"/>
  <c r="AH90" i="5"/>
  <c r="G90" i="5"/>
  <c r="W90" i="5"/>
  <c r="AA90" i="5"/>
  <c r="V90" i="5"/>
  <c r="AB90" i="5"/>
  <c r="E90" i="5"/>
  <c r="F90" i="5"/>
  <c r="J90" i="5"/>
  <c r="U90" i="5"/>
  <c r="AG90" i="5"/>
  <c r="N90" i="5"/>
  <c r="H90" i="5"/>
  <c r="T90" i="5"/>
  <c r="Y90" i="5"/>
  <c r="L90" i="5"/>
  <c r="AF90" i="5"/>
  <c r="AC90" i="5"/>
  <c r="R90" i="5"/>
  <c r="AD90" i="5"/>
  <c r="P90" i="5"/>
  <c r="AE90" i="5"/>
  <c r="X90" i="5"/>
  <c r="Q38" i="6"/>
  <c r="R38" i="6" s="1"/>
  <c r="S38" i="6" s="1"/>
  <c r="T38" i="6" s="1"/>
  <c r="U38" i="6" s="1"/>
  <c r="V38" i="6" s="1"/>
  <c r="W38" i="6" s="1"/>
  <c r="Z38" i="6" s="1"/>
  <c r="AA38" i="6" s="1"/>
  <c r="AB38" i="6" s="1"/>
  <c r="AC38" i="6" s="1"/>
  <c r="AD38" i="6" s="1"/>
  <c r="AE38" i="6" s="1"/>
  <c r="AF38" i="6" s="1"/>
  <c r="AG38" i="6" s="1"/>
  <c r="AH38" i="6" s="1"/>
  <c r="C69" i="6"/>
  <c r="D69" i="6" s="1"/>
  <c r="E69" i="6" s="1"/>
  <c r="F69" i="6" s="1"/>
  <c r="G69" i="6" s="1"/>
  <c r="H69" i="6" s="1"/>
  <c r="I69" i="6" s="1"/>
  <c r="J69" i="6" s="1"/>
  <c r="K69" i="6" s="1"/>
  <c r="L69" i="6" s="1"/>
  <c r="M69" i="6" s="1"/>
  <c r="N69" i="6" s="1"/>
  <c r="O69" i="6" s="1"/>
  <c r="P69" i="6" s="1"/>
  <c r="Q69" i="6" s="1"/>
  <c r="R69" i="6" s="1"/>
  <c r="S69" i="6" s="1"/>
  <c r="T69" i="6" s="1"/>
  <c r="U69" i="6" s="1"/>
  <c r="V69" i="6" s="1"/>
  <c r="W69" i="6" s="1"/>
  <c r="X69" i="6" s="1"/>
  <c r="Y69" i="6" s="1"/>
  <c r="Z69" i="6" s="1"/>
  <c r="AA69" i="6" s="1"/>
  <c r="AB69" i="6" s="1"/>
  <c r="AC69" i="6" s="1"/>
  <c r="AD69" i="6" s="1"/>
  <c r="AE69" i="6" s="1"/>
  <c r="AF69" i="6" s="1"/>
  <c r="AG69" i="6" s="1"/>
  <c r="AH69" i="6" s="1"/>
  <c r="O3" i="5"/>
  <c r="P3" i="5" s="1"/>
  <c r="Q3" i="5" s="1"/>
  <c r="R3" i="5" s="1"/>
  <c r="S3" i="5" s="1"/>
  <c r="T3" i="5" s="1"/>
  <c r="U3" i="5" s="1"/>
  <c r="V3" i="5" s="1"/>
  <c r="W3" i="5" s="1"/>
  <c r="X3" i="5" s="1"/>
  <c r="Y3" i="5" s="1"/>
  <c r="Z3" i="5" s="1"/>
  <c r="AA3" i="5" s="1"/>
  <c r="AB3" i="5" s="1"/>
  <c r="AC3" i="5" s="1"/>
  <c r="AD3" i="5" s="1"/>
  <c r="AE3" i="5" s="1"/>
  <c r="AF3" i="5" s="1"/>
  <c r="AG3" i="5" s="1"/>
  <c r="AH3" i="5" s="1"/>
</calcChain>
</file>

<file path=xl/sharedStrings.xml><?xml version="1.0" encoding="utf-8"?>
<sst xmlns="http://schemas.openxmlformats.org/spreadsheetml/2006/main" count="316" uniqueCount="93">
  <si>
    <t>(MtD July)</t>
  </si>
  <si>
    <t>QtD thru 9/30/19</t>
  </si>
  <si>
    <t>QtD thru 12/31/19</t>
  </si>
  <si>
    <t>QtD thru 3/31/20</t>
  </si>
  <si>
    <t>QtD thru 06/30/20</t>
  </si>
  <si>
    <t>QtD thru 9/30/20</t>
  </si>
  <si>
    <t>QtD thru 12/31/20</t>
  </si>
  <si>
    <t>QtD thru 03/31/21</t>
  </si>
  <si>
    <t>QtD thru 06/30/21</t>
  </si>
  <si>
    <t>QtD thru 12/31/21</t>
  </si>
  <si>
    <t>Housing</t>
  </si>
  <si>
    <t>07/2017</t>
  </si>
  <si>
    <t>10/2017</t>
  </si>
  <si>
    <t>01/2018</t>
  </si>
  <si>
    <t>4/2018</t>
  </si>
  <si>
    <t>07/2018</t>
  </si>
  <si>
    <t>10/2018</t>
  </si>
  <si>
    <t>01/2019</t>
  </si>
  <si>
    <t>4/2019</t>
  </si>
  <si>
    <t>07/2019</t>
  </si>
  <si>
    <t>10/2019</t>
  </si>
  <si>
    <t>01/2020</t>
  </si>
  <si>
    <t>4/2020</t>
  </si>
  <si>
    <t>07/2020</t>
  </si>
  <si>
    <t>10/2020</t>
  </si>
  <si>
    <t>01/2021</t>
  </si>
  <si>
    <t>4/2021</t>
  </si>
  <si>
    <t>07/2021</t>
  </si>
  <si>
    <t>10/2021</t>
  </si>
  <si>
    <t>01/2022</t>
  </si>
  <si>
    <t>4/2022</t>
  </si>
  <si>
    <t>07/2022</t>
  </si>
  <si>
    <t>10/2022</t>
  </si>
  <si>
    <t>01/2023</t>
  </si>
  <si>
    <t>4/2023</t>
  </si>
  <si>
    <t>07/2023</t>
  </si>
  <si>
    <t>10/2023</t>
  </si>
  <si>
    <t>01/2024</t>
  </si>
  <si>
    <t>4/2024</t>
  </si>
  <si>
    <t>07/2024</t>
  </si>
  <si>
    <t>10/2024</t>
  </si>
  <si>
    <t>01/2025</t>
  </si>
  <si>
    <t>4/2025</t>
  </si>
  <si>
    <t>07/2025</t>
  </si>
  <si>
    <t>Projected Expenditures</t>
  </si>
  <si>
    <t>Quarterly Projection</t>
  </si>
  <si>
    <t>Actual Expenditure</t>
  </si>
  <si>
    <t>Actual Quarterly Expend (from QPRs)</t>
  </si>
  <si>
    <t>NCAS Financial Reports</t>
  </si>
  <si>
    <t>8911/Housing Rehab (Grant Local Gov't)</t>
  </si>
  <si>
    <t>7HRB Housing (Single Family)</t>
  </si>
  <si>
    <t>TOTAL Housing</t>
  </si>
  <si>
    <t>Non-Housing</t>
  </si>
  <si>
    <t>7BAM/Buyout &amp; Acquisition</t>
  </si>
  <si>
    <t>7SBA/Economic Development SBA (Transfer to Commerce)</t>
  </si>
  <si>
    <t xml:space="preserve">7SRM/Small Rental </t>
  </si>
  <si>
    <t xml:space="preserve">7MFM Multi-Family </t>
  </si>
  <si>
    <t>TOTAL Non-Housing</t>
  </si>
  <si>
    <t>Planning &amp; Admin</t>
  </si>
  <si>
    <t>2R17-8900</t>
  </si>
  <si>
    <t>2R17-ADM</t>
  </si>
  <si>
    <t>2R17-7PLN</t>
  </si>
  <si>
    <t>TOTAL Planning &amp; Admin</t>
  </si>
  <si>
    <t>Total Expenditures</t>
  </si>
  <si>
    <t>Construction of New Housing</t>
  </si>
  <si>
    <t>Projected Units</t>
  </si>
  <si>
    <t># of Housing Units (Quarterly Projection)</t>
  </si>
  <si>
    <t>Actual Units</t>
  </si>
  <si>
    <t># of Housing Units (Populated from QPR Reporting)</t>
  </si>
  <si>
    <t>Residential Rehab and Reconstruction</t>
  </si>
  <si>
    <t># of Housing Units (Populated from QPR Reporting) *</t>
  </si>
  <si>
    <t>* NCORR is formalizing its beneficiary closeout procedure.  Beneficiaries will be reported after going through the closeout process.</t>
  </si>
  <si>
    <t>Public Facilities</t>
  </si>
  <si>
    <t>Economic Development</t>
  </si>
  <si>
    <t>Projected Jobs</t>
  </si>
  <si>
    <t># of Jobs Created/Retained (Quarterly Projection)</t>
  </si>
  <si>
    <t>Actual Jobs</t>
  </si>
  <si>
    <t># of Jobs Created/Retained (Populated from QPR Reporting)</t>
  </si>
  <si>
    <t># of Permanent Jobs Created **</t>
  </si>
  <si>
    <t># of Permanent Jobs Retained **</t>
  </si>
  <si>
    <t>** Jobs created/retained will reported at the end of the small business loans 3 year compliance period.</t>
  </si>
  <si>
    <t>Lmi</t>
  </si>
  <si>
    <t>Un</t>
  </si>
  <si>
    <t>Edgecombe</t>
  </si>
  <si>
    <t>Robeson</t>
  </si>
  <si>
    <t>NCORR</t>
  </si>
  <si>
    <t>Buyout</t>
  </si>
  <si>
    <t>Small Rental</t>
  </si>
  <si>
    <t>PHA</t>
  </si>
  <si>
    <t>MFH</t>
  </si>
  <si>
    <t>SBR</t>
  </si>
  <si>
    <t>Infrastructure</t>
  </si>
  <si>
    <r>
      <rPr>
        <b/>
        <sz val="11"/>
        <color indexed="8"/>
        <rFont val="Calibri"/>
        <family val="2"/>
      </rPr>
      <t>State of North Carolina 
Community Development Block Grant – Disaster Recovery (CDBG-DR) Program 
Projections of Expenditures and Outcomes - as of Quarter Ending September 30, 2023</t>
    </r>
    <r>
      <rPr>
        <sz val="11"/>
        <color theme="1"/>
        <rFont val="Calibri"/>
        <family val="2"/>
        <scheme val="minor"/>
      </rPr>
      <t xml:space="preserve">
Grant # B-16-DL-37-0001
Background: The Federal Register notice authorizing North Carolina’s allocation of CDBG-DR funds requires the State to publish a projection of expenditures and outcomes. The following projections follow a HUD-specified template designed to distinguish investments in housing, non-housing and planning/administrative activities. 
This update reflects the entire grant amount.
Reading the Projections: The HUD format contains two spreadsheets: one for financial projections and one for performance indicators. The projections indicate a month and year that corresponds to the beginning of the quarter. For example, 7/2018 represents the quarter from 7/1/2018-9/30/2018. The graphs represent cumulative expenditures over the life of the programs. 
Revisions: These projections will be revised as more data becomes available through the award process. Additionally, these projections will be revised following Quarterly Performance Reports submitted to HUD to reflect actual progress.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</si>
</sst>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44" formatCode="_(&quot;$&quot;* #,##0.00_);_(&quot;$&quot;* \(#,##0.00\);_(&quot;$&quot;* &quot;-&quot;??_);_(@_)"/>
    <numFmt numFmtId="43" formatCode="_(* #,##0.00_);_(* \(#,##0.00\);_(* &quot;-&quot;??_);_(@_)"/>
    <numFmt numFmtId="164" formatCode="&quot;$&quot;#,##0"/>
    <numFmt numFmtId="165" formatCode="_(* #,##0_);_(* \(#,##0\);_(* &quot;-&quot;??_);_(@_)"/>
    <numFmt numFmtId="166" formatCode="_(&quot;$&quot;* #,##0_);_(&quot;$&quot;* \(#,##0\);_(&quot;$&quot;* &quot;-&quot;??_);_(@_)"/>
    <numFmt numFmtId="167" formatCode="&quot;$&quot;#,##0.00"/>
  </numFmts>
  <fonts count="13" x14ac:knownFonts="1">
    <font>
      <sz val="11"/>
      <color theme="1"/>
      <name val="Calibri"/>
      <family val="2"/>
      <scheme val="minor"/>
    </font>
    <font>
      <b/>
      <sz val="11"/>
      <color indexed="8"/>
      <name val="Calibri"/>
      <family val="2"/>
    </font>
    <font>
      <sz val="11"/>
      <color theme="1"/>
      <name val="Calibri"/>
      <family val="2"/>
      <scheme val="minor"/>
    </font>
    <font>
      <b/>
      <sz val="11"/>
      <color theme="1"/>
      <name val="Calibri"/>
      <family val="2"/>
      <scheme val="minor"/>
    </font>
    <font>
      <sz val="11"/>
      <name val="Calibri"/>
      <family val="2"/>
      <scheme val="minor"/>
    </font>
    <font>
      <i/>
      <sz val="11"/>
      <color theme="1"/>
      <name val="Calibri"/>
      <family val="2"/>
      <scheme val="minor"/>
    </font>
    <font>
      <sz val="11"/>
      <color rgb="FFFF0000"/>
      <name val="Calibri"/>
      <family val="2"/>
      <scheme val="minor"/>
    </font>
    <font>
      <sz val="11"/>
      <color rgb="FF00B050"/>
      <name val="Calibri"/>
      <family val="2"/>
      <scheme val="minor"/>
    </font>
    <font>
      <u/>
      <sz val="11"/>
      <color theme="1"/>
      <name val="Calibri"/>
      <family val="2"/>
      <scheme val="minor"/>
    </font>
    <font>
      <b/>
      <sz val="11"/>
      <color theme="0"/>
      <name val="Calibri"/>
      <family val="2"/>
      <scheme val="minor"/>
    </font>
    <font>
      <sz val="11"/>
      <color theme="0"/>
      <name val="Calibri"/>
      <family val="2"/>
      <scheme val="minor"/>
    </font>
    <font>
      <sz val="11"/>
      <color rgb="FF000000"/>
      <name val="Calibri"/>
      <family val="2"/>
    </font>
    <font>
      <sz val="11"/>
      <color rgb="FF000000"/>
      <name val="Calibri"/>
      <family val="2"/>
      <scheme val="minor"/>
    </font>
  </fonts>
  <fills count="7">
    <fill>
      <patternFill patternType="none"/>
    </fill>
    <fill>
      <patternFill patternType="gray125"/>
    </fill>
    <fill>
      <patternFill patternType="solid">
        <fgColor theme="4" tint="0.79998168889431442"/>
        <bgColor theme="4" tint="0.79998168889431442"/>
      </patternFill>
    </fill>
    <fill>
      <patternFill patternType="solid">
        <fgColor theme="6" tint="0.39997558519241921"/>
        <bgColor indexed="64"/>
      </patternFill>
    </fill>
    <fill>
      <patternFill patternType="solid">
        <fgColor theme="2" tint="-9.9978637043366805E-2"/>
        <bgColor indexed="64"/>
      </patternFill>
    </fill>
    <fill>
      <patternFill patternType="solid">
        <fgColor theme="0" tint="-0.34998626667073579"/>
        <bgColor indexed="64"/>
      </patternFill>
    </fill>
    <fill>
      <patternFill patternType="solid">
        <fgColor rgb="FFA6A6A6"/>
        <bgColor rgb="FF000000"/>
      </patternFill>
    </fill>
  </fills>
  <borders count="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theme="4" tint="0.39997558519241921"/>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s>
  <cellStyleXfs count="4">
    <xf numFmtId="0" fontId="0"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cellStyleXfs>
  <cellXfs count="79">
    <xf numFmtId="0" fontId="0" fillId="0" borderId="0" xfId="0"/>
    <xf numFmtId="3" fontId="0" fillId="0" borderId="0" xfId="0" applyNumberFormat="1"/>
    <xf numFmtId="164" fontId="0" fillId="0" borderId="0" xfId="0" applyNumberFormat="1"/>
    <xf numFmtId="0" fontId="3" fillId="2" borderId="4" xfId="0" applyFont="1" applyFill="1" applyBorder="1"/>
    <xf numFmtId="0" fontId="3" fillId="0" borderId="0" xfId="0" applyFont="1"/>
    <xf numFmtId="0" fontId="0" fillId="0" borderId="0" xfId="0" applyAlignment="1">
      <alignment horizontal="left" indent="1"/>
    </xf>
    <xf numFmtId="0" fontId="0" fillId="0" borderId="4" xfId="0" applyBorder="1" applyAlignment="1">
      <alignment horizontal="left"/>
    </xf>
    <xf numFmtId="0" fontId="0" fillId="3" borderId="0" xfId="0" applyFill="1"/>
    <xf numFmtId="3" fontId="0" fillId="3" borderId="0" xfId="0" applyNumberFormat="1" applyFill="1"/>
    <xf numFmtId="3" fontId="0" fillId="0" borderId="4" xfId="0" applyNumberFormat="1" applyBorder="1"/>
    <xf numFmtId="49" fontId="3" fillId="2" borderId="4" xfId="0" applyNumberFormat="1" applyFont="1" applyFill="1" applyBorder="1" applyAlignment="1">
      <alignment horizontal="right"/>
    </xf>
    <xf numFmtId="164" fontId="4" fillId="3" borderId="0" xfId="0" applyNumberFormat="1" applyFont="1" applyFill="1"/>
    <xf numFmtId="164" fontId="4" fillId="4" borderId="0" xfId="0" applyNumberFormat="1" applyFont="1" applyFill="1"/>
    <xf numFmtId="164" fontId="4" fillId="0" borderId="0" xfId="0" applyNumberFormat="1" applyFont="1"/>
    <xf numFmtId="0" fontId="0" fillId="5" borderId="0" xfId="0" applyFill="1"/>
    <xf numFmtId="0" fontId="0" fillId="0" borderId="0" xfId="0" applyAlignment="1">
      <alignment horizontal="left" wrapText="1"/>
    </xf>
    <xf numFmtId="3" fontId="0" fillId="4" borderId="0" xfId="0" applyNumberFormat="1" applyFill="1"/>
    <xf numFmtId="164" fontId="0" fillId="5" borderId="0" xfId="0" applyNumberFormat="1" applyFill="1"/>
    <xf numFmtId="166" fontId="0" fillId="5" borderId="0" xfId="0" applyNumberFormat="1" applyFill="1"/>
    <xf numFmtId="164" fontId="4" fillId="5" borderId="0" xfId="0" applyNumberFormat="1" applyFont="1" applyFill="1"/>
    <xf numFmtId="1" fontId="0" fillId="3" borderId="0" xfId="0" applyNumberFormat="1" applyFill="1"/>
    <xf numFmtId="165" fontId="0" fillId="3" borderId="0" xfId="0" applyNumberFormat="1" applyFill="1"/>
    <xf numFmtId="0" fontId="0" fillId="3" borderId="0" xfId="0" applyFill="1" applyAlignment="1">
      <alignment vertical="center"/>
    </xf>
    <xf numFmtId="0" fontId="0" fillId="0" borderId="0" xfId="0" applyAlignment="1">
      <alignment vertical="center"/>
    </xf>
    <xf numFmtId="3" fontId="0" fillId="5" borderId="0" xfId="0" applyNumberFormat="1" applyFill="1"/>
    <xf numFmtId="167" fontId="0" fillId="0" borderId="0" xfId="0" applyNumberFormat="1"/>
    <xf numFmtId="1" fontId="0" fillId="0" borderId="0" xfId="0" applyNumberFormat="1"/>
    <xf numFmtId="0" fontId="0" fillId="0" borderId="0" xfId="0" applyAlignment="1">
      <alignment horizontal="center" vertical="top"/>
    </xf>
    <xf numFmtId="0" fontId="5" fillId="0" borderId="0" xfId="0" quotePrefix="1" applyFont="1" applyAlignment="1">
      <alignment horizontal="left" indent="1"/>
    </xf>
    <xf numFmtId="44" fontId="0" fillId="0" borderId="0" xfId="2" applyFont="1"/>
    <xf numFmtId="44" fontId="0" fillId="0" borderId="0" xfId="0" applyNumberFormat="1"/>
    <xf numFmtId="3" fontId="0" fillId="5" borderId="4" xfId="0" applyNumberFormat="1" applyFill="1" applyBorder="1"/>
    <xf numFmtId="166" fontId="0" fillId="0" borderId="0" xfId="2" applyNumberFormat="1" applyFont="1"/>
    <xf numFmtId="9" fontId="0" fillId="0" borderId="0" xfId="3" applyFont="1"/>
    <xf numFmtId="0" fontId="0" fillId="0" borderId="5" xfId="0" applyBorder="1"/>
    <xf numFmtId="0" fontId="0" fillId="0" borderId="6" xfId="0" applyBorder="1"/>
    <xf numFmtId="167" fontId="3" fillId="0" borderId="0" xfId="0" applyNumberFormat="1" applyFont="1"/>
    <xf numFmtId="0" fontId="6" fillId="0" borderId="0" xfId="0" applyFont="1"/>
    <xf numFmtId="3" fontId="6" fillId="0" borderId="0" xfId="0" applyNumberFormat="1" applyFont="1"/>
    <xf numFmtId="49" fontId="0" fillId="2" borderId="4" xfId="0" applyNumberFormat="1" applyFill="1" applyBorder="1" applyAlignment="1">
      <alignment horizontal="right"/>
    </xf>
    <xf numFmtId="0" fontId="7" fillId="0" borderId="0" xfId="0" applyFont="1"/>
    <xf numFmtId="3" fontId="7" fillId="0" borderId="0" xfId="0" applyNumberFormat="1" applyFont="1"/>
    <xf numFmtId="0" fontId="8" fillId="5" borderId="0" xfId="0" applyFont="1" applyFill="1"/>
    <xf numFmtId="0" fontId="10" fillId="0" borderId="6" xfId="0" applyFont="1" applyBorder="1"/>
    <xf numFmtId="167" fontId="10" fillId="0" borderId="6" xfId="0" applyNumberFormat="1" applyFont="1" applyBorder="1"/>
    <xf numFmtId="44" fontId="10" fillId="0" borderId="6" xfId="2" applyFont="1" applyFill="1" applyBorder="1"/>
    <xf numFmtId="164" fontId="10" fillId="0" borderId="6" xfId="0" applyNumberFormat="1" applyFont="1" applyBorder="1"/>
    <xf numFmtId="0" fontId="10" fillId="0" borderId="0" xfId="0" applyFont="1"/>
    <xf numFmtId="167" fontId="10" fillId="0" borderId="0" xfId="0" applyNumberFormat="1" applyFont="1"/>
    <xf numFmtId="4" fontId="10" fillId="0" borderId="0" xfId="0" applyNumberFormat="1" applyFont="1"/>
    <xf numFmtId="0" fontId="9" fillId="0" borderId="0" xfId="0" applyFont="1"/>
    <xf numFmtId="167" fontId="9" fillId="0" borderId="0" xfId="0" applyNumberFormat="1" applyFont="1"/>
    <xf numFmtId="166" fontId="10" fillId="0" borderId="0" xfId="0" applyNumberFormat="1" applyFont="1"/>
    <xf numFmtId="44" fontId="10" fillId="0" borderId="0" xfId="2" applyFont="1" applyFill="1"/>
    <xf numFmtId="44" fontId="10" fillId="0" borderId="0" xfId="2" applyFont="1"/>
    <xf numFmtId="164" fontId="10" fillId="0" borderId="0" xfId="0" applyNumberFormat="1" applyFont="1" applyAlignment="1">
      <alignment wrapText="1"/>
    </xf>
    <xf numFmtId="164" fontId="9" fillId="0" borderId="0" xfId="0" applyNumberFormat="1" applyFont="1"/>
    <xf numFmtId="44" fontId="9" fillId="0" borderId="0" xfId="2" applyFont="1"/>
    <xf numFmtId="164" fontId="10" fillId="0" borderId="0" xfId="0" applyNumberFormat="1" applyFont="1"/>
    <xf numFmtId="9" fontId="10" fillId="0" borderId="0" xfId="3" applyFont="1"/>
    <xf numFmtId="0" fontId="10" fillId="0" borderId="0" xfId="0" applyFont="1" applyAlignment="1">
      <alignment wrapText="1"/>
    </xf>
    <xf numFmtId="166" fontId="10" fillId="0" borderId="0" xfId="2" applyNumberFormat="1" applyFont="1"/>
    <xf numFmtId="166" fontId="10" fillId="0" borderId="0" xfId="2" applyNumberFormat="1" applyFont="1" applyFill="1"/>
    <xf numFmtId="4" fontId="9" fillId="0" borderId="0" xfId="0" applyNumberFormat="1" applyFont="1"/>
    <xf numFmtId="0" fontId="9" fillId="0" borderId="0" xfId="0" applyFont="1" applyAlignment="1">
      <alignment horizontal="left" indent="1"/>
    </xf>
    <xf numFmtId="165" fontId="10" fillId="0" borderId="0" xfId="1" applyNumberFormat="1" applyFont="1" applyFill="1"/>
    <xf numFmtId="0" fontId="10" fillId="0" borderId="0" xfId="0" applyFont="1" applyAlignment="1">
      <alignment horizontal="right"/>
    </xf>
    <xf numFmtId="166" fontId="3" fillId="0" borderId="0" xfId="0" applyNumberFormat="1" applyFont="1"/>
    <xf numFmtId="166" fontId="0" fillId="0" borderId="0" xfId="2" applyNumberFormat="1" applyFont="1" applyFill="1"/>
    <xf numFmtId="166" fontId="3" fillId="0" borderId="0" xfId="2" applyNumberFormat="1" applyFont="1"/>
    <xf numFmtId="0" fontId="11" fillId="0" borderId="5" xfId="0" applyFont="1" applyBorder="1"/>
    <xf numFmtId="0" fontId="11" fillId="0" borderId="7" xfId="0" applyFont="1" applyBorder="1"/>
    <xf numFmtId="6" fontId="11" fillId="6" borderId="0" xfId="0" applyNumberFormat="1" applyFont="1" applyFill="1"/>
    <xf numFmtId="6" fontId="12" fillId="6" borderId="0" xfId="0" applyNumberFormat="1" applyFont="1" applyFill="1"/>
    <xf numFmtId="6" fontId="4" fillId="6" borderId="0" xfId="0" applyNumberFormat="1" applyFont="1" applyFill="1"/>
    <xf numFmtId="0" fontId="12" fillId="6" borderId="0" xfId="0" applyFont="1" applyFill="1"/>
    <xf numFmtId="0" fontId="0" fillId="0" borderId="1" xfId="0" applyBorder="1" applyAlignment="1">
      <alignment vertical="top" wrapText="1"/>
    </xf>
    <xf numFmtId="0" fontId="0" fillId="0" borderId="2" xfId="0" applyBorder="1" applyAlignment="1">
      <alignment vertical="top"/>
    </xf>
    <xf numFmtId="0" fontId="0" fillId="0" borderId="3" xfId="0" applyBorder="1" applyAlignment="1">
      <alignment vertical="top"/>
    </xf>
  </cellXfs>
  <cellStyles count="4">
    <cellStyle name="Comma" xfId="1" builtinId="3"/>
    <cellStyle name="Currency" xfId="2" builtinId="4"/>
    <cellStyle name="Normal" xfId="0" builtinId="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2" Type="http://schemas.openxmlformats.org/officeDocument/2006/relationships/chartUserShapes" Target="../drawings/drawing3.xml"/><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4.xml"/><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2" Type="http://schemas.openxmlformats.org/officeDocument/2006/relationships/chartUserShapes" Target="../drawings/drawing5.xml"/><Relationship Id="rId1" Type="http://schemas.openxmlformats.org/officeDocument/2006/relationships/themeOverride" Target="../theme/themeOverride3.xml"/></Relationships>
</file>

<file path=xl/charts/_rels/chart5.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4.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8.xml"/><Relationship Id="rId1" Type="http://schemas.openxmlformats.org/officeDocument/2006/relationships/themeOverride" Target="../theme/themeOverride5.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9.xml"/><Relationship Id="rId1" Type="http://schemas.openxmlformats.org/officeDocument/2006/relationships/themeOverride" Target="../theme/themeOverrid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cs typeface="Calibri"/>
              </a:rPr>
              <a:t>North Carolina Disaster Recovery Program </a:t>
            </a:r>
          </a:p>
          <a:p>
            <a:pPr>
              <a:defRPr sz="10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Housing Assistance Expenditures</a:t>
            </a:r>
            <a:endParaRPr lang="en-US" sz="1200" b="1" i="0" u="none" strike="noStrike" baseline="0">
              <a:solidFill>
                <a:srgbClr val="000000"/>
              </a:solidFill>
              <a:latin typeface="Calibri"/>
              <a:cs typeface="Calibri"/>
            </a:endParaRPr>
          </a:p>
          <a:p>
            <a:pPr>
              <a:defRPr sz="1000" b="0" i="0" u="none" strike="noStrike" baseline="0">
                <a:solidFill>
                  <a:srgbClr val="000000"/>
                </a:solidFill>
                <a:latin typeface="Calibri"/>
                <a:ea typeface="Calibri"/>
                <a:cs typeface="Calibri"/>
              </a:defRPr>
            </a:pPr>
            <a:endParaRPr lang="en-US" sz="1200" b="1" i="0" u="none" strike="noStrike" baseline="0">
              <a:solidFill>
                <a:srgbClr val="000000"/>
              </a:solidFill>
              <a:latin typeface="Calibri"/>
              <a:cs typeface="Calibri"/>
            </a:endParaRPr>
          </a:p>
        </c:rich>
      </c:tx>
      <c:overlay val="0"/>
    </c:title>
    <c:autoTitleDeleted val="0"/>
    <c:plotArea>
      <c:layout>
        <c:manualLayout>
          <c:layoutTarget val="inner"/>
          <c:xMode val="edge"/>
          <c:yMode val="edge"/>
          <c:x val="0.12920752431391067"/>
          <c:y val="0.19471374671916025"/>
          <c:w val="0.64951937724279984"/>
          <c:h val="0.60022856517935252"/>
        </c:manualLayout>
      </c:layout>
      <c:lineChart>
        <c:grouping val="standard"/>
        <c:varyColors val="0"/>
        <c:ser>
          <c:idx val="0"/>
          <c:order val="0"/>
          <c:tx>
            <c:strRef>
              <c:f>'Financial Proj'!$A$3</c:f>
              <c:strCache>
                <c:ptCount val="1"/>
                <c:pt idx="0">
                  <c:v>Projected Expenditures</c:v>
                </c:pt>
              </c:strCache>
            </c:strRef>
          </c:tx>
          <c:marker>
            <c:symbol val="diamond"/>
            <c:size val="4"/>
          </c:marker>
          <c:cat>
            <c:strRef>
              <c:f>'Financial Proj'!$B$2:$AH$2</c:f>
              <c:strCache>
                <c:ptCount val="11"/>
                <c:pt idx="0">
                  <c:v>01/2023</c:v>
                </c:pt>
                <c:pt idx="1">
                  <c:v>4/2023</c:v>
                </c:pt>
                <c:pt idx="2">
                  <c:v>07/2023</c:v>
                </c:pt>
                <c:pt idx="3">
                  <c:v>10/2023</c:v>
                </c:pt>
                <c:pt idx="4">
                  <c:v>01/2024</c:v>
                </c:pt>
                <c:pt idx="5">
                  <c:v>4/2024</c:v>
                </c:pt>
                <c:pt idx="6">
                  <c:v>07/2024</c:v>
                </c:pt>
                <c:pt idx="7">
                  <c:v>10/2024</c:v>
                </c:pt>
                <c:pt idx="8">
                  <c:v>01/2025</c:v>
                </c:pt>
                <c:pt idx="9">
                  <c:v>4/2025</c:v>
                </c:pt>
                <c:pt idx="10">
                  <c:v>07/2025</c:v>
                </c:pt>
              </c:strCache>
            </c:strRef>
          </c:cat>
          <c:val>
            <c:numRef>
              <c:f>'Financial Proj'!$B$3:$AH$3</c:f>
              <c:numCache>
                <c:formatCode>"$"#,##0</c:formatCode>
                <c:ptCount val="11"/>
                <c:pt idx="0">
                  <c:v>158292027.78499997</c:v>
                </c:pt>
                <c:pt idx="1">
                  <c:v>166746096.78499997</c:v>
                </c:pt>
                <c:pt idx="2">
                  <c:v>175200167.78499997</c:v>
                </c:pt>
                <c:pt idx="3">
                  <c:v>183654238.78499997</c:v>
                </c:pt>
                <c:pt idx="4">
                  <c:v>192108309.78499997</c:v>
                </c:pt>
                <c:pt idx="5">
                  <c:v>200562380.78499997</c:v>
                </c:pt>
                <c:pt idx="6">
                  <c:v>208016451.78499997</c:v>
                </c:pt>
                <c:pt idx="7">
                  <c:v>213470522.78499997</c:v>
                </c:pt>
                <c:pt idx="8">
                  <c:v>215470522.78499997</c:v>
                </c:pt>
                <c:pt idx="9">
                  <c:v>216265440.78499997</c:v>
                </c:pt>
                <c:pt idx="10">
                  <c:v>217022549.78499997</c:v>
                </c:pt>
              </c:numCache>
            </c:numRef>
          </c:val>
          <c:smooth val="0"/>
          <c:extLst>
            <c:ext xmlns:c16="http://schemas.microsoft.com/office/drawing/2014/chart" uri="{C3380CC4-5D6E-409C-BE32-E72D297353CC}">
              <c16:uniqueId val="{00000000-BA27-49B2-91D0-6EC67B70103B}"/>
            </c:ext>
          </c:extLst>
        </c:ser>
        <c:ser>
          <c:idx val="1"/>
          <c:order val="1"/>
          <c:tx>
            <c:strRef>
              <c:f>'Financial Proj'!$A$5</c:f>
              <c:strCache>
                <c:ptCount val="1"/>
                <c:pt idx="0">
                  <c:v>Actual Expenditure</c:v>
                </c:pt>
              </c:strCache>
            </c:strRef>
          </c:tx>
          <c:cat>
            <c:strRef>
              <c:f>'Financial Proj'!$B$2:$AH$2</c:f>
              <c:strCache>
                <c:ptCount val="11"/>
                <c:pt idx="0">
                  <c:v>01/2023</c:v>
                </c:pt>
                <c:pt idx="1">
                  <c:v>4/2023</c:v>
                </c:pt>
                <c:pt idx="2">
                  <c:v>07/2023</c:v>
                </c:pt>
                <c:pt idx="3">
                  <c:v>10/2023</c:v>
                </c:pt>
                <c:pt idx="4">
                  <c:v>01/2024</c:v>
                </c:pt>
                <c:pt idx="5">
                  <c:v>4/2024</c:v>
                </c:pt>
                <c:pt idx="6">
                  <c:v>07/2024</c:v>
                </c:pt>
                <c:pt idx="7">
                  <c:v>10/2024</c:v>
                </c:pt>
                <c:pt idx="8">
                  <c:v>01/2025</c:v>
                </c:pt>
                <c:pt idx="9">
                  <c:v>4/2025</c:v>
                </c:pt>
                <c:pt idx="10">
                  <c:v>07/2025</c:v>
                </c:pt>
              </c:strCache>
            </c:strRef>
          </c:cat>
          <c:val>
            <c:numRef>
              <c:f>'Financial Proj'!$B$5:$AH$5</c:f>
              <c:numCache>
                <c:formatCode>"$"#,##0</c:formatCode>
                <c:ptCount val="11"/>
                <c:pt idx="0">
                  <c:v>173359061.56999999</c:v>
                </c:pt>
                <c:pt idx="1">
                  <c:v>194989205.56999999</c:v>
                </c:pt>
                <c:pt idx="2">
                  <c:v>203594960.66999999</c:v>
                </c:pt>
                <c:pt idx="3">
                  <c:v>203594960.66999999</c:v>
                </c:pt>
                <c:pt idx="4">
                  <c:v>203594960.66999999</c:v>
                </c:pt>
                <c:pt idx="5">
                  <c:v>203594960.66999999</c:v>
                </c:pt>
                <c:pt idx="6">
                  <c:v>203594960.66999999</c:v>
                </c:pt>
                <c:pt idx="7">
                  <c:v>203594960.66999999</c:v>
                </c:pt>
                <c:pt idx="8">
                  <c:v>203594960.66999999</c:v>
                </c:pt>
                <c:pt idx="9">
                  <c:v>203594960.66999999</c:v>
                </c:pt>
                <c:pt idx="10">
                  <c:v>203594960.66999999</c:v>
                </c:pt>
              </c:numCache>
            </c:numRef>
          </c:val>
          <c:smooth val="0"/>
          <c:extLst>
            <c:ext xmlns:c16="http://schemas.microsoft.com/office/drawing/2014/chart" uri="{C3380CC4-5D6E-409C-BE32-E72D297353CC}">
              <c16:uniqueId val="{00000002-BA27-49B2-91D0-6EC67B70103B}"/>
            </c:ext>
          </c:extLst>
        </c:ser>
        <c:dLbls>
          <c:showLegendKey val="0"/>
          <c:showVal val="0"/>
          <c:showCatName val="0"/>
          <c:showSerName val="0"/>
          <c:showPercent val="0"/>
          <c:showBubbleSize val="0"/>
        </c:dLbls>
        <c:marker val="1"/>
        <c:smooth val="0"/>
        <c:axId val="599737096"/>
        <c:axId val="1"/>
      </c:lineChart>
      <c:catAx>
        <c:axId val="599737096"/>
        <c:scaling>
          <c:orientation val="minMax"/>
        </c:scaling>
        <c:delete val="0"/>
        <c:axPos val="b"/>
        <c:numFmt formatCode="General"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tickLblSkip val="2"/>
        <c:noMultiLvlLbl val="0"/>
      </c:catAx>
      <c:valAx>
        <c:axId val="1"/>
        <c:scaling>
          <c:orientation val="minMax"/>
        </c:scaling>
        <c:delete val="0"/>
        <c:axPos val="l"/>
        <c:majorGridlines/>
        <c:numFmt formatCode="&quot;$&quot;#,##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599737096"/>
        <c:crosses val="autoZero"/>
        <c:crossBetween val="between"/>
        <c:dispUnits>
          <c:builtInUnit val="millions"/>
          <c:dispUnitsLbl>
            <c:layout>
              <c:manualLayout>
                <c:xMode val="edge"/>
                <c:yMode val="edge"/>
                <c:x val="2.3001297106776909E-3"/>
                <c:y val="0.44471374671916009"/>
              </c:manualLayout>
            </c:layout>
            <c:txPr>
              <a:bodyPr rot="-5400000" vert="horz"/>
              <a:lstStyle/>
              <a:p>
                <a:pPr algn="ctr">
                  <a:defRPr sz="1000" b="1" i="0" u="none" strike="noStrike" baseline="0">
                    <a:solidFill>
                      <a:srgbClr val="000000"/>
                    </a:solidFill>
                    <a:latin typeface="Calibri"/>
                    <a:ea typeface="Calibri"/>
                    <a:cs typeface="Calibri"/>
                  </a:defRPr>
                </a:pPr>
                <a:endParaRPr lang="en-US"/>
              </a:p>
            </c:txPr>
          </c:dispUnitsLbl>
        </c:dispUnits>
      </c:valAx>
    </c:plotArea>
    <c:legend>
      <c:legendPos val="r"/>
      <c:layout>
        <c:manualLayout>
          <c:xMode val="edge"/>
          <c:yMode val="edge"/>
          <c:x val="0.78112867772262418"/>
          <c:y val="0.34565274693227449"/>
          <c:w val="0.2122442836847229"/>
          <c:h val="0.10564019171516605"/>
        </c:manualLayout>
      </c:layout>
      <c:overlay val="0"/>
      <c:txPr>
        <a:bodyPr/>
        <a:lstStyle/>
        <a:p>
          <a:pPr>
            <a:defRPr sz="71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44" l="0.7000000000000004" r="0.7000000000000004" t="0.75000000000000044" header="0.30000000000000021" footer="0.3000000000000002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cs typeface="Calibri"/>
              </a:rPr>
              <a:t>North Carolina Disaster Recovery Program </a:t>
            </a:r>
          </a:p>
          <a:p>
            <a:pPr>
              <a:defRPr sz="10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Non-Housing Assistance Expenditures</a:t>
            </a:r>
          </a:p>
        </c:rich>
      </c:tx>
      <c:layout>
        <c:manualLayout>
          <c:xMode val="edge"/>
          <c:yMode val="edge"/>
          <c:x val="0.14478070175438595"/>
          <c:y val="1.4461315979754157E-2"/>
        </c:manualLayout>
      </c:layout>
      <c:overlay val="0"/>
    </c:title>
    <c:autoTitleDeleted val="0"/>
    <c:plotArea>
      <c:layout>
        <c:manualLayout>
          <c:layoutTarget val="inner"/>
          <c:xMode val="edge"/>
          <c:yMode val="edge"/>
          <c:x val="0.12920760201886877"/>
          <c:y val="0.187783816523974"/>
          <c:w val="0.64951937724279984"/>
          <c:h val="0.60022856517935252"/>
        </c:manualLayout>
      </c:layout>
      <c:lineChart>
        <c:grouping val="standard"/>
        <c:varyColors val="0"/>
        <c:ser>
          <c:idx val="0"/>
          <c:order val="0"/>
          <c:tx>
            <c:strRef>
              <c:f>'Financial Proj'!$A$31</c:f>
              <c:strCache>
                <c:ptCount val="1"/>
                <c:pt idx="0">
                  <c:v>Projected Expenditures</c:v>
                </c:pt>
              </c:strCache>
            </c:strRef>
          </c:tx>
          <c:marker>
            <c:symbol val="diamond"/>
            <c:size val="4"/>
          </c:marker>
          <c:cat>
            <c:strRef>
              <c:f>'Financial Proj'!$B$30:$AH$30</c:f>
              <c:strCache>
                <c:ptCount val="11"/>
                <c:pt idx="0">
                  <c:v>01/2023</c:v>
                </c:pt>
                <c:pt idx="1">
                  <c:v>4/2023</c:v>
                </c:pt>
                <c:pt idx="2">
                  <c:v>07/2023</c:v>
                </c:pt>
                <c:pt idx="3">
                  <c:v>10/2023</c:v>
                </c:pt>
                <c:pt idx="4">
                  <c:v>01/2024</c:v>
                </c:pt>
                <c:pt idx="5">
                  <c:v>4/2024</c:v>
                </c:pt>
                <c:pt idx="6">
                  <c:v>07/2024</c:v>
                </c:pt>
                <c:pt idx="7">
                  <c:v>10/2024</c:v>
                </c:pt>
                <c:pt idx="8">
                  <c:v>01/2025</c:v>
                </c:pt>
                <c:pt idx="9">
                  <c:v>4/2025</c:v>
                </c:pt>
                <c:pt idx="10">
                  <c:v>07/2025</c:v>
                </c:pt>
              </c:strCache>
            </c:strRef>
          </c:cat>
          <c:val>
            <c:numRef>
              <c:f>'Financial Proj'!$B$31:$AH$31</c:f>
              <c:numCache>
                <c:formatCode>"$"#,##0</c:formatCode>
                <c:ptCount val="11"/>
                <c:pt idx="0">
                  <c:v>4500000</c:v>
                </c:pt>
                <c:pt idx="1">
                  <c:v>4500000</c:v>
                </c:pt>
                <c:pt idx="2">
                  <c:v>4500000</c:v>
                </c:pt>
                <c:pt idx="3">
                  <c:v>4500000</c:v>
                </c:pt>
                <c:pt idx="4">
                  <c:v>4500000</c:v>
                </c:pt>
                <c:pt idx="5">
                  <c:v>4500000</c:v>
                </c:pt>
                <c:pt idx="6">
                  <c:v>4500000</c:v>
                </c:pt>
                <c:pt idx="7">
                  <c:v>4500000</c:v>
                </c:pt>
                <c:pt idx="8">
                  <c:v>4500000</c:v>
                </c:pt>
                <c:pt idx="9">
                  <c:v>4500000</c:v>
                </c:pt>
                <c:pt idx="10">
                  <c:v>4500000</c:v>
                </c:pt>
              </c:numCache>
            </c:numRef>
          </c:val>
          <c:smooth val="0"/>
          <c:extLst>
            <c:ext xmlns:c16="http://schemas.microsoft.com/office/drawing/2014/chart" uri="{C3380CC4-5D6E-409C-BE32-E72D297353CC}">
              <c16:uniqueId val="{00000000-E138-4991-AD27-06D4569B6EE1}"/>
            </c:ext>
          </c:extLst>
        </c:ser>
        <c:ser>
          <c:idx val="1"/>
          <c:order val="1"/>
          <c:tx>
            <c:strRef>
              <c:f>'Financial Proj'!$A$33</c:f>
              <c:strCache>
                <c:ptCount val="1"/>
                <c:pt idx="0">
                  <c:v>Actual Expenditure</c:v>
                </c:pt>
              </c:strCache>
            </c:strRef>
          </c:tx>
          <c:cat>
            <c:strRef>
              <c:f>'Financial Proj'!$B$30:$AH$30</c:f>
              <c:strCache>
                <c:ptCount val="11"/>
                <c:pt idx="0">
                  <c:v>01/2023</c:v>
                </c:pt>
                <c:pt idx="1">
                  <c:v>4/2023</c:v>
                </c:pt>
                <c:pt idx="2">
                  <c:v>07/2023</c:v>
                </c:pt>
                <c:pt idx="3">
                  <c:v>10/2023</c:v>
                </c:pt>
                <c:pt idx="4">
                  <c:v>01/2024</c:v>
                </c:pt>
                <c:pt idx="5">
                  <c:v>4/2024</c:v>
                </c:pt>
                <c:pt idx="6">
                  <c:v>07/2024</c:v>
                </c:pt>
                <c:pt idx="7">
                  <c:v>10/2024</c:v>
                </c:pt>
                <c:pt idx="8">
                  <c:v>01/2025</c:v>
                </c:pt>
                <c:pt idx="9">
                  <c:v>4/2025</c:v>
                </c:pt>
                <c:pt idx="10">
                  <c:v>07/2025</c:v>
                </c:pt>
              </c:strCache>
            </c:strRef>
          </c:cat>
          <c:val>
            <c:numRef>
              <c:f>'Financial Proj'!$B$33:$AH$33</c:f>
              <c:numCache>
                <c:formatCode>"$"#,##0</c:formatCode>
                <c:ptCount val="11"/>
                <c:pt idx="0">
                  <c:v>5055168.8400000008</c:v>
                </c:pt>
                <c:pt idx="1">
                  <c:v>5055168.8400000008</c:v>
                </c:pt>
                <c:pt idx="2">
                  <c:v>5055168.8400000008</c:v>
                </c:pt>
                <c:pt idx="3">
                  <c:v>5055168.8400000008</c:v>
                </c:pt>
                <c:pt idx="4">
                  <c:v>5055168.8400000008</c:v>
                </c:pt>
                <c:pt idx="5">
                  <c:v>5055168.8400000008</c:v>
                </c:pt>
                <c:pt idx="6">
                  <c:v>5055168.8400000008</c:v>
                </c:pt>
                <c:pt idx="7">
                  <c:v>5055168.8400000008</c:v>
                </c:pt>
                <c:pt idx="8">
                  <c:v>5055168.8400000008</c:v>
                </c:pt>
                <c:pt idx="9">
                  <c:v>5055168.8400000008</c:v>
                </c:pt>
                <c:pt idx="10">
                  <c:v>5055168.8400000008</c:v>
                </c:pt>
              </c:numCache>
            </c:numRef>
          </c:val>
          <c:smooth val="0"/>
          <c:extLst>
            <c:ext xmlns:c16="http://schemas.microsoft.com/office/drawing/2014/chart" uri="{C3380CC4-5D6E-409C-BE32-E72D297353CC}">
              <c16:uniqueId val="{00000002-E138-4991-AD27-06D4569B6EE1}"/>
            </c:ext>
          </c:extLst>
        </c:ser>
        <c:dLbls>
          <c:showLegendKey val="0"/>
          <c:showVal val="0"/>
          <c:showCatName val="0"/>
          <c:showSerName val="0"/>
          <c:showPercent val="0"/>
          <c:showBubbleSize val="0"/>
        </c:dLbls>
        <c:marker val="1"/>
        <c:smooth val="0"/>
        <c:axId val="599736112"/>
        <c:axId val="1"/>
      </c:lineChart>
      <c:catAx>
        <c:axId val="599736112"/>
        <c:scaling>
          <c:orientation val="minMax"/>
        </c:scaling>
        <c:delete val="0"/>
        <c:axPos val="b"/>
        <c:numFmt formatCode="General"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tickLblSkip val="2"/>
        <c:noMultiLvlLbl val="0"/>
      </c:catAx>
      <c:valAx>
        <c:axId val="1"/>
        <c:scaling>
          <c:orientation val="minMax"/>
        </c:scaling>
        <c:delete val="0"/>
        <c:axPos val="l"/>
        <c:majorGridlines/>
        <c:numFmt formatCode="&quot;$&quot;#,##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599736112"/>
        <c:crosses val="autoZero"/>
        <c:crossBetween val="between"/>
        <c:dispUnits>
          <c:builtInUnit val="millions"/>
          <c:dispUnitsLbl>
            <c:layout>
              <c:manualLayout>
                <c:xMode val="edge"/>
                <c:yMode val="edge"/>
                <c:x val="2.3001297106776918E-3"/>
                <c:y val="0.44471374671916009"/>
              </c:manualLayout>
            </c:layout>
            <c:txPr>
              <a:bodyPr rot="-5400000" vert="horz"/>
              <a:lstStyle/>
              <a:p>
                <a:pPr algn="ctr">
                  <a:defRPr sz="1000" b="1" i="0" u="none" strike="noStrike" baseline="0">
                    <a:solidFill>
                      <a:srgbClr val="000000"/>
                    </a:solidFill>
                    <a:latin typeface="Calibri"/>
                    <a:ea typeface="Calibri"/>
                    <a:cs typeface="Calibri"/>
                  </a:defRPr>
                </a:pPr>
                <a:endParaRPr lang="en-US"/>
              </a:p>
            </c:txPr>
          </c:dispUnitsLbl>
        </c:dispUnits>
      </c:valAx>
    </c:plotArea>
    <c:legend>
      <c:legendPos val="r"/>
      <c:layout>
        <c:manualLayout>
          <c:xMode val="edge"/>
          <c:yMode val="edge"/>
          <c:x val="0.78026402127365668"/>
          <c:y val="0.34273412631931649"/>
          <c:w val="0.21308209006768891"/>
          <c:h val="0.10541103728628282"/>
        </c:manualLayout>
      </c:layout>
      <c:overlay val="0"/>
      <c:txPr>
        <a:bodyPr/>
        <a:lstStyle/>
        <a:p>
          <a:pPr>
            <a:defRPr sz="71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56" l="0.70000000000000051" r="0.70000000000000051" t="0.75000000000000056" header="0.30000000000000027" footer="0.30000000000000027"/>
    <c:pageSetup/>
  </c:printSettings>
  <c:userShapes r:id="rId2"/>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cs typeface="Calibri"/>
              </a:rPr>
              <a:t>North Carolina Disaster Recovery Program </a:t>
            </a:r>
          </a:p>
          <a:p>
            <a:pPr>
              <a:defRPr sz="10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Planning &amp; Administrative Expenditures</a:t>
            </a:r>
            <a:endParaRPr lang="en-US" sz="1200" b="1" i="0" u="none" strike="noStrike" baseline="0">
              <a:solidFill>
                <a:srgbClr val="000000"/>
              </a:solidFill>
              <a:latin typeface="Calibri"/>
              <a:cs typeface="Calibri"/>
            </a:endParaRPr>
          </a:p>
          <a:p>
            <a:pPr>
              <a:defRPr sz="1000" b="0" i="0" u="none" strike="noStrike" baseline="0">
                <a:solidFill>
                  <a:srgbClr val="000000"/>
                </a:solidFill>
                <a:latin typeface="Calibri"/>
                <a:ea typeface="Calibri"/>
                <a:cs typeface="Calibri"/>
              </a:defRPr>
            </a:pPr>
            <a:endParaRPr lang="en-US" sz="1200" b="1" i="0" u="none" strike="noStrike" baseline="0">
              <a:solidFill>
                <a:srgbClr val="000000"/>
              </a:solidFill>
              <a:latin typeface="Calibri"/>
              <a:cs typeface="Calibri"/>
            </a:endParaRPr>
          </a:p>
        </c:rich>
      </c:tx>
      <c:overlay val="0"/>
    </c:title>
    <c:autoTitleDeleted val="0"/>
    <c:plotArea>
      <c:layout>
        <c:manualLayout>
          <c:layoutTarget val="inner"/>
          <c:xMode val="edge"/>
          <c:yMode val="edge"/>
          <c:x val="0.11300379119276746"/>
          <c:y val="0.19471374671916028"/>
          <c:w val="0.66572306065908526"/>
          <c:h val="0.60022856517935252"/>
        </c:manualLayout>
      </c:layout>
      <c:lineChart>
        <c:grouping val="standard"/>
        <c:varyColors val="0"/>
        <c:ser>
          <c:idx val="0"/>
          <c:order val="0"/>
          <c:tx>
            <c:strRef>
              <c:f>'Financial Proj'!$A$60</c:f>
              <c:strCache>
                <c:ptCount val="1"/>
                <c:pt idx="0">
                  <c:v>Projected Expenditures</c:v>
                </c:pt>
              </c:strCache>
            </c:strRef>
          </c:tx>
          <c:marker>
            <c:symbol val="diamond"/>
            <c:size val="4"/>
          </c:marker>
          <c:cat>
            <c:strRef>
              <c:f>'Financial Proj'!$B$59:$AH$59</c:f>
              <c:strCache>
                <c:ptCount val="11"/>
                <c:pt idx="0">
                  <c:v>01/2023</c:v>
                </c:pt>
                <c:pt idx="1">
                  <c:v>4/2023</c:v>
                </c:pt>
                <c:pt idx="2">
                  <c:v>07/2023</c:v>
                </c:pt>
                <c:pt idx="3">
                  <c:v>10/2023</c:v>
                </c:pt>
                <c:pt idx="4">
                  <c:v>01/2024</c:v>
                </c:pt>
                <c:pt idx="5">
                  <c:v>4/2024</c:v>
                </c:pt>
                <c:pt idx="6">
                  <c:v>07/2024</c:v>
                </c:pt>
                <c:pt idx="7">
                  <c:v>10/2024</c:v>
                </c:pt>
                <c:pt idx="8">
                  <c:v>01/2025</c:v>
                </c:pt>
                <c:pt idx="9">
                  <c:v>4/2025</c:v>
                </c:pt>
                <c:pt idx="10">
                  <c:v>07/2025</c:v>
                </c:pt>
              </c:strCache>
            </c:strRef>
          </c:cat>
          <c:val>
            <c:numRef>
              <c:f>'Financial Proj'!$B$60:$AH$60</c:f>
              <c:numCache>
                <c:formatCode>"$"#,##0</c:formatCode>
                <c:ptCount val="11"/>
                <c:pt idx="0">
                  <c:v>14659672.199999999</c:v>
                </c:pt>
                <c:pt idx="1">
                  <c:v>14739672.199999999</c:v>
                </c:pt>
                <c:pt idx="2">
                  <c:v>14819672.199999999</c:v>
                </c:pt>
                <c:pt idx="3">
                  <c:v>14899672.199999999</c:v>
                </c:pt>
                <c:pt idx="4">
                  <c:v>15006450.199999999</c:v>
                </c:pt>
                <c:pt idx="5">
                  <c:v>15006450.199999999</c:v>
                </c:pt>
                <c:pt idx="6">
                  <c:v>15006450.199999999</c:v>
                </c:pt>
                <c:pt idx="7">
                  <c:v>15006450.199999999</c:v>
                </c:pt>
                <c:pt idx="8">
                  <c:v>15006450.199999999</c:v>
                </c:pt>
                <c:pt idx="9">
                  <c:v>15006450.199999999</c:v>
                </c:pt>
                <c:pt idx="10">
                  <c:v>15006450.199999999</c:v>
                </c:pt>
              </c:numCache>
            </c:numRef>
          </c:val>
          <c:smooth val="0"/>
          <c:extLst>
            <c:ext xmlns:c16="http://schemas.microsoft.com/office/drawing/2014/chart" uri="{C3380CC4-5D6E-409C-BE32-E72D297353CC}">
              <c16:uniqueId val="{00000000-6351-4279-A28B-A19DDF31F487}"/>
            </c:ext>
          </c:extLst>
        </c:ser>
        <c:ser>
          <c:idx val="1"/>
          <c:order val="1"/>
          <c:tx>
            <c:strRef>
              <c:f>'Financial Proj'!$A$62</c:f>
              <c:strCache>
                <c:ptCount val="1"/>
                <c:pt idx="0">
                  <c:v>Actual Expenditure</c:v>
                </c:pt>
              </c:strCache>
            </c:strRef>
          </c:tx>
          <c:cat>
            <c:strRef>
              <c:f>'Financial Proj'!$B$59:$AH$59</c:f>
              <c:strCache>
                <c:ptCount val="11"/>
                <c:pt idx="0">
                  <c:v>01/2023</c:v>
                </c:pt>
                <c:pt idx="1">
                  <c:v>4/2023</c:v>
                </c:pt>
                <c:pt idx="2">
                  <c:v>07/2023</c:v>
                </c:pt>
                <c:pt idx="3">
                  <c:v>10/2023</c:v>
                </c:pt>
                <c:pt idx="4">
                  <c:v>01/2024</c:v>
                </c:pt>
                <c:pt idx="5">
                  <c:v>4/2024</c:v>
                </c:pt>
                <c:pt idx="6">
                  <c:v>07/2024</c:v>
                </c:pt>
                <c:pt idx="7">
                  <c:v>10/2024</c:v>
                </c:pt>
                <c:pt idx="8">
                  <c:v>01/2025</c:v>
                </c:pt>
                <c:pt idx="9">
                  <c:v>4/2025</c:v>
                </c:pt>
                <c:pt idx="10">
                  <c:v>07/2025</c:v>
                </c:pt>
              </c:strCache>
            </c:strRef>
          </c:cat>
          <c:val>
            <c:numRef>
              <c:f>'Financial Proj'!$B$62:$AH$62</c:f>
              <c:numCache>
                <c:formatCode>"$"#,##0_);[Red]\("$"#,##0\)</c:formatCode>
                <c:ptCount val="11"/>
                <c:pt idx="0">
                  <c:v>15228219</c:v>
                </c:pt>
                <c:pt idx="1">
                  <c:v>15228219</c:v>
                </c:pt>
                <c:pt idx="2" formatCode="&quot;$&quot;#,##0">
                  <c:v>15228218.870000001</c:v>
                </c:pt>
                <c:pt idx="3" formatCode="&quot;$&quot;#,##0">
                  <c:v>15228218.870000001</c:v>
                </c:pt>
                <c:pt idx="4" formatCode="&quot;$&quot;#,##0">
                  <c:v>15228218.870000001</c:v>
                </c:pt>
                <c:pt idx="5" formatCode="&quot;$&quot;#,##0">
                  <c:v>15228218.870000001</c:v>
                </c:pt>
                <c:pt idx="6" formatCode="&quot;$&quot;#,##0">
                  <c:v>15228218.870000001</c:v>
                </c:pt>
                <c:pt idx="7" formatCode="&quot;$&quot;#,##0">
                  <c:v>15228218.870000001</c:v>
                </c:pt>
                <c:pt idx="8" formatCode="&quot;$&quot;#,##0">
                  <c:v>15228218.870000001</c:v>
                </c:pt>
                <c:pt idx="9" formatCode="&quot;$&quot;#,##0">
                  <c:v>15228218.870000001</c:v>
                </c:pt>
                <c:pt idx="10" formatCode="&quot;$&quot;#,##0">
                  <c:v>15228218.870000001</c:v>
                </c:pt>
              </c:numCache>
            </c:numRef>
          </c:val>
          <c:smooth val="0"/>
          <c:extLst>
            <c:ext xmlns:c16="http://schemas.microsoft.com/office/drawing/2014/chart" uri="{C3380CC4-5D6E-409C-BE32-E72D297353CC}">
              <c16:uniqueId val="{00000002-6351-4279-A28B-A19DDF31F487}"/>
            </c:ext>
          </c:extLst>
        </c:ser>
        <c:dLbls>
          <c:showLegendKey val="0"/>
          <c:showVal val="0"/>
          <c:showCatName val="0"/>
          <c:showSerName val="0"/>
          <c:showPercent val="0"/>
          <c:showBubbleSize val="0"/>
        </c:dLbls>
        <c:marker val="1"/>
        <c:smooth val="0"/>
        <c:axId val="471576576"/>
        <c:axId val="1"/>
      </c:lineChart>
      <c:catAx>
        <c:axId val="471576576"/>
        <c:scaling>
          <c:orientation val="minMax"/>
        </c:scaling>
        <c:delete val="0"/>
        <c:axPos val="b"/>
        <c:numFmt formatCode="General"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tickLblSkip val="2"/>
        <c:noMultiLvlLbl val="0"/>
      </c:catAx>
      <c:valAx>
        <c:axId val="1"/>
        <c:scaling>
          <c:orientation val="minMax"/>
        </c:scaling>
        <c:delete val="0"/>
        <c:axPos val="l"/>
        <c:majorGridlines/>
        <c:numFmt formatCode="&quot;$&quot;#,##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71576576"/>
        <c:crosses val="autoZero"/>
        <c:crossBetween val="between"/>
        <c:dispUnits>
          <c:builtInUnit val="millions"/>
          <c:dispUnitsLbl>
            <c:layout>
              <c:manualLayout>
                <c:xMode val="edge"/>
                <c:yMode val="edge"/>
                <c:x val="2.3001297106776918E-3"/>
                <c:y val="0.44471374671916009"/>
              </c:manualLayout>
            </c:layout>
            <c:txPr>
              <a:bodyPr rot="-5400000" vert="horz"/>
              <a:lstStyle/>
              <a:p>
                <a:pPr algn="ctr">
                  <a:defRPr sz="1000" b="1" i="0" u="none" strike="noStrike" baseline="0">
                    <a:solidFill>
                      <a:srgbClr val="000000"/>
                    </a:solidFill>
                    <a:latin typeface="Calibri"/>
                    <a:ea typeface="Calibri"/>
                    <a:cs typeface="Calibri"/>
                  </a:defRPr>
                </a:pPr>
                <a:endParaRPr lang="en-US"/>
              </a:p>
            </c:txPr>
          </c:dispUnitsLbl>
        </c:dispUnits>
      </c:valAx>
    </c:plotArea>
    <c:legend>
      <c:legendPos val="r"/>
      <c:layout>
        <c:manualLayout>
          <c:xMode val="edge"/>
          <c:yMode val="edge"/>
          <c:x val="0.78318123342335166"/>
          <c:y val="0.34490315576224617"/>
          <c:w val="0.21280208732121364"/>
          <c:h val="0.10541103728628282"/>
        </c:manualLayout>
      </c:layout>
      <c:overlay val="0"/>
      <c:txPr>
        <a:bodyPr/>
        <a:lstStyle/>
        <a:p>
          <a:pPr>
            <a:defRPr sz="71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56" l="0.70000000000000051" r="0.70000000000000051" t="0.75000000000000056" header="0.30000000000000027" footer="0.30000000000000027"/>
    <c:pageSetup/>
  </c:printSettings>
  <c:userShapes r:id="rId2"/>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cs typeface="Calibri"/>
              </a:rPr>
              <a:t>North Carolina Disaster Recovery Program </a:t>
            </a:r>
          </a:p>
          <a:p>
            <a:pPr>
              <a:defRPr sz="10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Total CDBG-DR Grant Expenditures</a:t>
            </a:r>
            <a:endParaRPr lang="en-US" sz="1200" b="1" i="0" u="none" strike="noStrike" baseline="0">
              <a:solidFill>
                <a:srgbClr val="000000"/>
              </a:solidFill>
              <a:latin typeface="Calibri"/>
              <a:cs typeface="Calibri"/>
            </a:endParaRPr>
          </a:p>
          <a:p>
            <a:pPr>
              <a:defRPr sz="1000" b="0" i="0" u="none" strike="noStrike" baseline="0">
                <a:solidFill>
                  <a:srgbClr val="000000"/>
                </a:solidFill>
                <a:latin typeface="Calibri"/>
                <a:ea typeface="Calibri"/>
                <a:cs typeface="Calibri"/>
              </a:defRPr>
            </a:pPr>
            <a:endParaRPr lang="en-US" sz="1200" b="1" i="0" u="none" strike="noStrike" baseline="0">
              <a:solidFill>
                <a:srgbClr val="000000"/>
              </a:solidFill>
              <a:latin typeface="Calibri"/>
              <a:cs typeface="Calibri"/>
            </a:endParaRPr>
          </a:p>
        </c:rich>
      </c:tx>
      <c:overlay val="0"/>
    </c:title>
    <c:autoTitleDeleted val="0"/>
    <c:plotArea>
      <c:layout>
        <c:manualLayout>
          <c:layoutTarget val="inner"/>
          <c:xMode val="edge"/>
          <c:yMode val="edge"/>
          <c:x val="0.12920752431391067"/>
          <c:y val="0.19471374671916028"/>
          <c:w val="0.64951937724279984"/>
          <c:h val="0.60022856517935252"/>
        </c:manualLayout>
      </c:layout>
      <c:lineChart>
        <c:grouping val="standard"/>
        <c:varyColors val="0"/>
        <c:ser>
          <c:idx val="0"/>
          <c:order val="0"/>
          <c:tx>
            <c:strRef>
              <c:f>'Financial Proj'!$A$90</c:f>
              <c:strCache>
                <c:ptCount val="1"/>
                <c:pt idx="0">
                  <c:v>Projected Expenditures</c:v>
                </c:pt>
              </c:strCache>
            </c:strRef>
          </c:tx>
          <c:marker>
            <c:symbol val="diamond"/>
            <c:size val="4"/>
          </c:marker>
          <c:cat>
            <c:strRef>
              <c:f>'Financial Proj'!$B$89:$AH$89</c:f>
              <c:strCache>
                <c:ptCount val="11"/>
                <c:pt idx="0">
                  <c:v>01/2023</c:v>
                </c:pt>
                <c:pt idx="1">
                  <c:v>4/2023</c:v>
                </c:pt>
                <c:pt idx="2">
                  <c:v>07/2023</c:v>
                </c:pt>
                <c:pt idx="3">
                  <c:v>10/2023</c:v>
                </c:pt>
                <c:pt idx="4">
                  <c:v>01/2024</c:v>
                </c:pt>
                <c:pt idx="5">
                  <c:v>4/2024</c:v>
                </c:pt>
                <c:pt idx="6">
                  <c:v>07/2024</c:v>
                </c:pt>
                <c:pt idx="7">
                  <c:v>10/2024</c:v>
                </c:pt>
                <c:pt idx="8">
                  <c:v>01/2025</c:v>
                </c:pt>
                <c:pt idx="9">
                  <c:v>4/2025</c:v>
                </c:pt>
                <c:pt idx="10">
                  <c:v>07/2025</c:v>
                </c:pt>
              </c:strCache>
            </c:strRef>
          </c:cat>
          <c:val>
            <c:numRef>
              <c:f>'Financial Proj'!$B$90:$AH$90</c:f>
              <c:numCache>
                <c:formatCode>"$"#,##0</c:formatCode>
                <c:ptCount val="11"/>
                <c:pt idx="0">
                  <c:v>177451699.98499998</c:v>
                </c:pt>
                <c:pt idx="1">
                  <c:v>185985768.98499998</c:v>
                </c:pt>
                <c:pt idx="2">
                  <c:v>194519839.98499998</c:v>
                </c:pt>
                <c:pt idx="3">
                  <c:v>203053910.98499998</c:v>
                </c:pt>
                <c:pt idx="4">
                  <c:v>211614759.98499998</c:v>
                </c:pt>
                <c:pt idx="5">
                  <c:v>220068830.98499998</c:v>
                </c:pt>
                <c:pt idx="6">
                  <c:v>227522901.98499998</c:v>
                </c:pt>
                <c:pt idx="7">
                  <c:v>232976972.98499998</c:v>
                </c:pt>
                <c:pt idx="8">
                  <c:v>234976972.98499998</c:v>
                </c:pt>
                <c:pt idx="9">
                  <c:v>235771890.98499998</c:v>
                </c:pt>
                <c:pt idx="10">
                  <c:v>236528999.98499998</c:v>
                </c:pt>
              </c:numCache>
            </c:numRef>
          </c:val>
          <c:smooth val="0"/>
          <c:extLst>
            <c:ext xmlns:c16="http://schemas.microsoft.com/office/drawing/2014/chart" uri="{C3380CC4-5D6E-409C-BE32-E72D297353CC}">
              <c16:uniqueId val="{00000000-81E8-466E-9B30-F5D1F38436E1}"/>
            </c:ext>
          </c:extLst>
        </c:ser>
        <c:ser>
          <c:idx val="1"/>
          <c:order val="1"/>
          <c:tx>
            <c:strRef>
              <c:f>'Financial Proj'!$A$92</c:f>
              <c:strCache>
                <c:ptCount val="1"/>
                <c:pt idx="0">
                  <c:v>Actual Expenditure</c:v>
                </c:pt>
              </c:strCache>
            </c:strRef>
          </c:tx>
          <c:cat>
            <c:strRef>
              <c:f>'Financial Proj'!$B$89:$AH$89</c:f>
              <c:strCache>
                <c:ptCount val="11"/>
                <c:pt idx="0">
                  <c:v>01/2023</c:v>
                </c:pt>
                <c:pt idx="1">
                  <c:v>4/2023</c:v>
                </c:pt>
                <c:pt idx="2">
                  <c:v>07/2023</c:v>
                </c:pt>
                <c:pt idx="3">
                  <c:v>10/2023</c:v>
                </c:pt>
                <c:pt idx="4">
                  <c:v>01/2024</c:v>
                </c:pt>
                <c:pt idx="5">
                  <c:v>4/2024</c:v>
                </c:pt>
                <c:pt idx="6">
                  <c:v>07/2024</c:v>
                </c:pt>
                <c:pt idx="7">
                  <c:v>10/2024</c:v>
                </c:pt>
                <c:pt idx="8">
                  <c:v>01/2025</c:v>
                </c:pt>
                <c:pt idx="9">
                  <c:v>4/2025</c:v>
                </c:pt>
                <c:pt idx="10">
                  <c:v>07/2025</c:v>
                </c:pt>
              </c:strCache>
            </c:strRef>
          </c:cat>
          <c:val>
            <c:numRef>
              <c:f>'Financial Proj'!$B$92:$AH$92</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81E8-466E-9B30-F5D1F38436E1}"/>
            </c:ext>
          </c:extLst>
        </c:ser>
        <c:dLbls>
          <c:showLegendKey val="0"/>
          <c:showVal val="0"/>
          <c:showCatName val="0"/>
          <c:showSerName val="0"/>
          <c:showPercent val="0"/>
          <c:showBubbleSize val="0"/>
        </c:dLbls>
        <c:marker val="1"/>
        <c:smooth val="0"/>
        <c:axId val="471574936"/>
        <c:axId val="1"/>
      </c:lineChart>
      <c:catAx>
        <c:axId val="471574936"/>
        <c:scaling>
          <c:orientation val="minMax"/>
        </c:scaling>
        <c:delete val="0"/>
        <c:axPos val="b"/>
        <c:numFmt formatCode="General"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tickLblSkip val="2"/>
        <c:noMultiLvlLbl val="0"/>
      </c:catAx>
      <c:valAx>
        <c:axId val="1"/>
        <c:scaling>
          <c:orientation val="minMax"/>
        </c:scaling>
        <c:delete val="0"/>
        <c:axPos val="l"/>
        <c:majorGridlines/>
        <c:numFmt formatCode="&quot;$&quot;#,##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71574936"/>
        <c:crosses val="autoZero"/>
        <c:crossBetween val="between"/>
        <c:dispUnits>
          <c:builtInUnit val="millions"/>
          <c:dispUnitsLbl>
            <c:layout>
              <c:manualLayout>
                <c:xMode val="edge"/>
                <c:yMode val="edge"/>
                <c:x val="2.3001297106776918E-3"/>
                <c:y val="0.44471374671916009"/>
              </c:manualLayout>
            </c:layout>
            <c:txPr>
              <a:bodyPr rot="-5400000" vert="horz"/>
              <a:lstStyle/>
              <a:p>
                <a:pPr algn="ctr">
                  <a:defRPr sz="1000" b="1" i="0" u="none" strike="noStrike" baseline="0">
                    <a:solidFill>
                      <a:srgbClr val="000000"/>
                    </a:solidFill>
                    <a:latin typeface="Calibri"/>
                    <a:ea typeface="Calibri"/>
                    <a:cs typeface="Calibri"/>
                  </a:defRPr>
                </a:pPr>
                <a:endParaRPr lang="en-US"/>
              </a:p>
            </c:txPr>
          </c:dispUnitsLbl>
        </c:dispUnits>
      </c:valAx>
    </c:plotArea>
    <c:legend>
      <c:legendPos val="r"/>
      <c:layout>
        <c:manualLayout>
          <c:xMode val="edge"/>
          <c:yMode val="edge"/>
          <c:x val="0.78186717297657105"/>
          <c:y val="0.34490315576224617"/>
          <c:w val="0.21280208732121364"/>
          <c:h val="0.10541103728628282"/>
        </c:manualLayout>
      </c:layout>
      <c:overlay val="0"/>
      <c:txPr>
        <a:bodyPr/>
        <a:lstStyle/>
        <a:p>
          <a:pPr>
            <a:defRPr sz="71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56" l="0.70000000000000051" r="0.70000000000000051" t="0.75000000000000056" header="0.30000000000000027" footer="0.30000000000000027"/>
    <c:pageSetup/>
  </c:printSettings>
  <c:userShapes r:id="rId2"/>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cs typeface="Calibri"/>
              </a:rPr>
              <a:t>North Carolina Disaster Recovery Program</a:t>
            </a:r>
          </a:p>
          <a:p>
            <a:pPr>
              <a:defRPr sz="10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New Housing Construction Accomplishments</a:t>
            </a:r>
            <a:r>
              <a:rPr lang="en-US" sz="1200" b="1" i="0" u="none" strike="noStrike" baseline="0">
                <a:solidFill>
                  <a:srgbClr val="000000"/>
                </a:solidFill>
                <a:latin typeface="Calibri"/>
                <a:cs typeface="Calibri"/>
              </a:rPr>
              <a:t> </a:t>
            </a:r>
          </a:p>
        </c:rich>
      </c:tx>
      <c:overlay val="0"/>
    </c:title>
    <c:autoTitleDeleted val="0"/>
    <c:plotArea>
      <c:layout>
        <c:manualLayout>
          <c:layoutTarget val="inner"/>
          <c:xMode val="edge"/>
          <c:yMode val="edge"/>
          <c:x val="0.11885608048993877"/>
          <c:y val="0.20044291338582693"/>
          <c:w val="0.7357834725852751"/>
          <c:h val="0.65005495406824165"/>
        </c:manualLayout>
      </c:layout>
      <c:lineChart>
        <c:grouping val="standard"/>
        <c:varyColors val="0"/>
        <c:ser>
          <c:idx val="0"/>
          <c:order val="0"/>
          <c:tx>
            <c:strRef>
              <c:f>'Performance Proj'!$A$4</c:f>
              <c:strCache>
                <c:ptCount val="1"/>
                <c:pt idx="0">
                  <c:v>Projected Units</c:v>
                </c:pt>
              </c:strCache>
            </c:strRef>
          </c:tx>
          <c:marker>
            <c:symbol val="diamond"/>
            <c:size val="4"/>
          </c:marker>
          <c:cat>
            <c:strRef>
              <c:f>'Performance Proj'!$B$3:$AH$3</c:f>
              <c:strCache>
                <c:ptCount val="11"/>
                <c:pt idx="0">
                  <c:v>01/2023</c:v>
                </c:pt>
                <c:pt idx="1">
                  <c:v>4/2023</c:v>
                </c:pt>
                <c:pt idx="2">
                  <c:v>07/2023</c:v>
                </c:pt>
                <c:pt idx="3">
                  <c:v>10/2023</c:v>
                </c:pt>
                <c:pt idx="4">
                  <c:v>01/2024</c:v>
                </c:pt>
                <c:pt idx="5">
                  <c:v>4/2024</c:v>
                </c:pt>
                <c:pt idx="6">
                  <c:v>07/2024</c:v>
                </c:pt>
                <c:pt idx="7">
                  <c:v>10/2024</c:v>
                </c:pt>
                <c:pt idx="8">
                  <c:v>01/2025</c:v>
                </c:pt>
                <c:pt idx="9">
                  <c:v>4/2025</c:v>
                </c:pt>
                <c:pt idx="10">
                  <c:v>07/2025</c:v>
                </c:pt>
              </c:strCache>
            </c:strRef>
          </c:cat>
          <c:val>
            <c:numRef>
              <c:f>'Performance Proj'!$B$4:$AH$4</c:f>
              <c:numCache>
                <c:formatCode>General</c:formatCode>
                <c:ptCount val="11"/>
                <c:pt idx="0">
                  <c:v>60</c:v>
                </c:pt>
                <c:pt idx="1">
                  <c:v>90</c:v>
                </c:pt>
                <c:pt idx="2">
                  <c:v>120</c:v>
                </c:pt>
                <c:pt idx="3">
                  <c:v>140</c:v>
                </c:pt>
                <c:pt idx="4">
                  <c:v>140</c:v>
                </c:pt>
                <c:pt idx="5">
                  <c:v>140</c:v>
                </c:pt>
                <c:pt idx="6">
                  <c:v>140</c:v>
                </c:pt>
                <c:pt idx="7">
                  <c:v>140</c:v>
                </c:pt>
                <c:pt idx="8">
                  <c:v>140</c:v>
                </c:pt>
                <c:pt idx="9">
                  <c:v>140</c:v>
                </c:pt>
                <c:pt idx="10">
                  <c:v>140</c:v>
                </c:pt>
              </c:numCache>
            </c:numRef>
          </c:val>
          <c:smooth val="0"/>
          <c:extLst>
            <c:ext xmlns:c16="http://schemas.microsoft.com/office/drawing/2014/chart" uri="{C3380CC4-5D6E-409C-BE32-E72D297353CC}">
              <c16:uniqueId val="{00000000-1854-4224-80FC-56566B834AC6}"/>
            </c:ext>
          </c:extLst>
        </c:ser>
        <c:ser>
          <c:idx val="1"/>
          <c:order val="1"/>
          <c:tx>
            <c:strRef>
              <c:f>'Performance Proj'!$A$6</c:f>
              <c:strCache>
                <c:ptCount val="1"/>
                <c:pt idx="0">
                  <c:v>Actual Units</c:v>
                </c:pt>
              </c:strCache>
            </c:strRef>
          </c:tx>
          <c:cat>
            <c:strRef>
              <c:f>'Performance Proj'!$B$3:$AH$3</c:f>
              <c:strCache>
                <c:ptCount val="11"/>
                <c:pt idx="0">
                  <c:v>01/2023</c:v>
                </c:pt>
                <c:pt idx="1">
                  <c:v>4/2023</c:v>
                </c:pt>
                <c:pt idx="2">
                  <c:v>07/2023</c:v>
                </c:pt>
                <c:pt idx="3">
                  <c:v>10/2023</c:v>
                </c:pt>
                <c:pt idx="4">
                  <c:v>01/2024</c:v>
                </c:pt>
                <c:pt idx="5">
                  <c:v>4/2024</c:v>
                </c:pt>
                <c:pt idx="6">
                  <c:v>07/2024</c:v>
                </c:pt>
                <c:pt idx="7">
                  <c:v>10/2024</c:v>
                </c:pt>
                <c:pt idx="8">
                  <c:v>01/2025</c:v>
                </c:pt>
                <c:pt idx="9">
                  <c:v>4/2025</c:v>
                </c:pt>
                <c:pt idx="10">
                  <c:v>07/2025</c:v>
                </c:pt>
              </c:strCache>
            </c:strRef>
          </c:cat>
          <c:val>
            <c:numRef>
              <c:f>'Performance Proj'!$B$6:$AH$6</c:f>
              <c:numCache>
                <c:formatCode>General</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1854-4224-80FC-56566B834AC6}"/>
            </c:ext>
          </c:extLst>
        </c:ser>
        <c:dLbls>
          <c:showLegendKey val="0"/>
          <c:showVal val="0"/>
          <c:showCatName val="0"/>
          <c:showSerName val="0"/>
          <c:showPercent val="0"/>
          <c:showBubbleSize val="0"/>
        </c:dLbls>
        <c:marker val="1"/>
        <c:smooth val="0"/>
        <c:axId val="599639304"/>
        <c:axId val="1"/>
      </c:lineChart>
      <c:catAx>
        <c:axId val="599639304"/>
        <c:scaling>
          <c:orientation val="minMax"/>
        </c:scaling>
        <c:delete val="0"/>
        <c:axPos val="b"/>
        <c:numFmt formatCode="General"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tickLblSkip val="4"/>
        <c:noMultiLvlLbl val="0"/>
      </c:catAx>
      <c:valAx>
        <c:axId val="1"/>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Housing Units</a:t>
                </a:r>
              </a:p>
            </c:rich>
          </c:tx>
          <c:layout>
            <c:manualLayout>
              <c:xMode val="edge"/>
              <c:yMode val="edge"/>
              <c:x val="1.6562352782825224E-2"/>
              <c:y val="0.39063544388838589"/>
            </c:manualLayout>
          </c:layout>
          <c:overlay val="0"/>
        </c:title>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599639304"/>
        <c:crosses val="autoZero"/>
        <c:crossBetween val="between"/>
      </c:valAx>
    </c:plotArea>
    <c:legend>
      <c:legendPos val="r"/>
      <c:layout>
        <c:manualLayout>
          <c:xMode val="edge"/>
          <c:yMode val="edge"/>
          <c:x val="0.8137671303232844"/>
          <c:y val="0.36659521410149104"/>
          <c:w val="0.12444880573478967"/>
          <c:h val="0.10040183510119087"/>
        </c:manualLayout>
      </c:layout>
      <c:overlay val="0"/>
      <c:txPr>
        <a:bodyPr/>
        <a:lstStyle/>
        <a:p>
          <a:pPr>
            <a:defRPr sz="71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56" l="0.70000000000000051" r="0.70000000000000051" t="0.75000000000000056" header="0.30000000000000027" footer="0.30000000000000027"/>
    <c:pageSetup/>
  </c:printSettings>
  <c:userShapes r:id="rId2"/>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cs typeface="Calibri"/>
              </a:rPr>
              <a:t>North Carolina Disaster Recovery Program</a:t>
            </a:r>
          </a:p>
          <a:p>
            <a:pPr>
              <a:defRPr sz="10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Residential Rehab &amp; Reconstruction Accomplishments</a:t>
            </a:r>
            <a:endParaRPr lang="en-US" sz="1200" b="1" i="0" u="none" strike="noStrike" baseline="0">
              <a:solidFill>
                <a:srgbClr val="000000"/>
              </a:solidFill>
              <a:latin typeface="Calibri"/>
              <a:cs typeface="Calibri"/>
            </a:endParaRPr>
          </a:p>
          <a:p>
            <a:pPr>
              <a:defRPr sz="1000" b="0" i="0" u="none" strike="noStrike" baseline="0">
                <a:solidFill>
                  <a:srgbClr val="000000"/>
                </a:solidFill>
                <a:latin typeface="Calibri"/>
                <a:ea typeface="Calibri"/>
                <a:cs typeface="Calibri"/>
              </a:defRPr>
            </a:pPr>
            <a:endParaRPr lang="en-US" sz="1200" b="1" i="0" u="none" strike="noStrike" baseline="0">
              <a:solidFill>
                <a:srgbClr val="000000"/>
              </a:solidFill>
              <a:latin typeface="Calibri"/>
              <a:cs typeface="Calibri"/>
            </a:endParaRPr>
          </a:p>
        </c:rich>
      </c:tx>
      <c:overlay val="0"/>
    </c:title>
    <c:autoTitleDeleted val="0"/>
    <c:plotArea>
      <c:layout>
        <c:manualLayout>
          <c:layoutTarget val="inner"/>
          <c:xMode val="edge"/>
          <c:yMode val="edge"/>
          <c:x val="0.12348571011956838"/>
          <c:y val="0.21433180227471565"/>
          <c:w val="0.67375966025080281"/>
          <c:h val="0.59449939851268596"/>
        </c:manualLayout>
      </c:layout>
      <c:lineChart>
        <c:grouping val="standard"/>
        <c:varyColors val="0"/>
        <c:ser>
          <c:idx val="0"/>
          <c:order val="0"/>
          <c:tx>
            <c:strRef>
              <c:f>'Performance Proj'!$A$36</c:f>
              <c:strCache>
                <c:ptCount val="1"/>
                <c:pt idx="0">
                  <c:v>Projected Units</c:v>
                </c:pt>
              </c:strCache>
            </c:strRef>
          </c:tx>
          <c:marker>
            <c:symbol val="diamond"/>
            <c:size val="4"/>
          </c:marker>
          <c:cat>
            <c:strRef>
              <c:f>'Performance Proj'!$B$35:$AH$35</c:f>
              <c:strCache>
                <c:ptCount val="11"/>
                <c:pt idx="0">
                  <c:v>01/2023</c:v>
                </c:pt>
                <c:pt idx="1">
                  <c:v>4/2023</c:v>
                </c:pt>
                <c:pt idx="2">
                  <c:v>07/2023</c:v>
                </c:pt>
                <c:pt idx="3">
                  <c:v>10/2023</c:v>
                </c:pt>
                <c:pt idx="4">
                  <c:v>01/2024</c:v>
                </c:pt>
                <c:pt idx="5">
                  <c:v>4/2024</c:v>
                </c:pt>
                <c:pt idx="6">
                  <c:v>07/2024</c:v>
                </c:pt>
                <c:pt idx="7">
                  <c:v>10/2024</c:v>
                </c:pt>
                <c:pt idx="8">
                  <c:v>01/2025</c:v>
                </c:pt>
                <c:pt idx="9">
                  <c:v>4/2025</c:v>
                </c:pt>
                <c:pt idx="10">
                  <c:v>07/2025</c:v>
                </c:pt>
              </c:strCache>
            </c:strRef>
          </c:cat>
          <c:val>
            <c:numRef>
              <c:f>'Performance Proj'!$B$36:$AH$36</c:f>
              <c:numCache>
                <c:formatCode>#,##0</c:formatCode>
                <c:ptCount val="11"/>
                <c:pt idx="0">
                  <c:v>1820</c:v>
                </c:pt>
                <c:pt idx="1">
                  <c:v>1870</c:v>
                </c:pt>
                <c:pt idx="2">
                  <c:v>1920</c:v>
                </c:pt>
                <c:pt idx="3">
                  <c:v>1970</c:v>
                </c:pt>
                <c:pt idx="4">
                  <c:v>2010</c:v>
                </c:pt>
                <c:pt idx="5">
                  <c:v>2030</c:v>
                </c:pt>
                <c:pt idx="6">
                  <c:v>2050</c:v>
                </c:pt>
                <c:pt idx="7">
                  <c:v>2050</c:v>
                </c:pt>
                <c:pt idx="8">
                  <c:v>2050</c:v>
                </c:pt>
                <c:pt idx="9">
                  <c:v>2050</c:v>
                </c:pt>
                <c:pt idx="10">
                  <c:v>2050</c:v>
                </c:pt>
              </c:numCache>
            </c:numRef>
          </c:val>
          <c:smooth val="0"/>
          <c:extLst>
            <c:ext xmlns:c16="http://schemas.microsoft.com/office/drawing/2014/chart" uri="{C3380CC4-5D6E-409C-BE32-E72D297353CC}">
              <c16:uniqueId val="{00000000-2415-40E6-9A8F-288AC1BE9105}"/>
            </c:ext>
          </c:extLst>
        </c:ser>
        <c:ser>
          <c:idx val="1"/>
          <c:order val="1"/>
          <c:tx>
            <c:strRef>
              <c:f>'Performance Proj'!$A$38</c:f>
              <c:strCache>
                <c:ptCount val="1"/>
                <c:pt idx="0">
                  <c:v>Actual Units</c:v>
                </c:pt>
              </c:strCache>
            </c:strRef>
          </c:tx>
          <c:cat>
            <c:strRef>
              <c:f>'Performance Proj'!$B$35:$AH$35</c:f>
              <c:strCache>
                <c:ptCount val="11"/>
                <c:pt idx="0">
                  <c:v>01/2023</c:v>
                </c:pt>
                <c:pt idx="1">
                  <c:v>4/2023</c:v>
                </c:pt>
                <c:pt idx="2">
                  <c:v>07/2023</c:v>
                </c:pt>
                <c:pt idx="3">
                  <c:v>10/2023</c:v>
                </c:pt>
                <c:pt idx="4">
                  <c:v>01/2024</c:v>
                </c:pt>
                <c:pt idx="5">
                  <c:v>4/2024</c:v>
                </c:pt>
                <c:pt idx="6">
                  <c:v>07/2024</c:v>
                </c:pt>
                <c:pt idx="7">
                  <c:v>10/2024</c:v>
                </c:pt>
                <c:pt idx="8">
                  <c:v>01/2025</c:v>
                </c:pt>
                <c:pt idx="9">
                  <c:v>4/2025</c:v>
                </c:pt>
                <c:pt idx="10">
                  <c:v>07/2025</c:v>
                </c:pt>
              </c:strCache>
            </c:strRef>
          </c:cat>
          <c:val>
            <c:numRef>
              <c:f>'Performance Proj'!$B$38:$AH$38</c:f>
              <c:numCache>
                <c:formatCode>General</c:formatCode>
                <c:ptCount val="11"/>
                <c:pt idx="0">
                  <c:v>332</c:v>
                </c:pt>
                <c:pt idx="1">
                  <c:v>398</c:v>
                </c:pt>
                <c:pt idx="2" formatCode="#,##0">
                  <c:v>464</c:v>
                </c:pt>
                <c:pt idx="3" formatCode="#,##0">
                  <c:v>464</c:v>
                </c:pt>
                <c:pt idx="4" formatCode="#,##0">
                  <c:v>464</c:v>
                </c:pt>
                <c:pt idx="5" formatCode="#,##0">
                  <c:v>464</c:v>
                </c:pt>
                <c:pt idx="6" formatCode="#,##0">
                  <c:v>464</c:v>
                </c:pt>
                <c:pt idx="7" formatCode="#,##0">
                  <c:v>464</c:v>
                </c:pt>
                <c:pt idx="8" formatCode="#,##0">
                  <c:v>464</c:v>
                </c:pt>
                <c:pt idx="9" formatCode="#,##0">
                  <c:v>464</c:v>
                </c:pt>
                <c:pt idx="10" formatCode="#,##0">
                  <c:v>464</c:v>
                </c:pt>
              </c:numCache>
            </c:numRef>
          </c:val>
          <c:smooth val="0"/>
          <c:extLst>
            <c:ext xmlns:c16="http://schemas.microsoft.com/office/drawing/2014/chart" uri="{C3380CC4-5D6E-409C-BE32-E72D297353CC}">
              <c16:uniqueId val="{00000002-2415-40E6-9A8F-288AC1BE9105}"/>
            </c:ext>
          </c:extLst>
        </c:ser>
        <c:dLbls>
          <c:showLegendKey val="0"/>
          <c:showVal val="0"/>
          <c:showCatName val="0"/>
          <c:showSerName val="0"/>
          <c:showPercent val="0"/>
          <c:showBubbleSize val="0"/>
        </c:dLbls>
        <c:marker val="1"/>
        <c:smooth val="0"/>
        <c:axId val="599638648"/>
        <c:axId val="1"/>
      </c:lineChart>
      <c:catAx>
        <c:axId val="599638648"/>
        <c:scaling>
          <c:orientation val="minMax"/>
        </c:scaling>
        <c:delete val="0"/>
        <c:axPos val="b"/>
        <c:numFmt formatCode="General"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tickLblSkip val="2"/>
        <c:noMultiLvlLbl val="0"/>
      </c:catAx>
      <c:valAx>
        <c:axId val="1"/>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Housing Units</a:t>
                </a:r>
              </a:p>
            </c:rich>
          </c:tx>
          <c:layout>
            <c:manualLayout>
              <c:xMode val="edge"/>
              <c:yMode val="edge"/>
              <c:x val="1.293970338727902E-2"/>
              <c:y val="0.35244105875051951"/>
            </c:manualLayout>
          </c:layout>
          <c:overlay val="0"/>
        </c:title>
        <c:numFmt formatCode="#,##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599638648"/>
        <c:crosses val="autoZero"/>
        <c:crossBetween val="between"/>
      </c:valAx>
    </c:plotArea>
    <c:legend>
      <c:legendPos val="r"/>
      <c:layout>
        <c:manualLayout>
          <c:xMode val="edge"/>
          <c:yMode val="edge"/>
          <c:x val="0.8137671303232844"/>
          <c:y val="0.36225681930756487"/>
          <c:w val="0.16744326493601255"/>
          <c:h val="0.10541103728628282"/>
        </c:manualLayout>
      </c:layout>
      <c:overlay val="0"/>
      <c:txPr>
        <a:bodyPr/>
        <a:lstStyle/>
        <a:p>
          <a:pPr>
            <a:defRPr sz="71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56" l="0.70000000000000051" r="0.70000000000000051" t="0.75000000000000056" header="0.30000000000000027" footer="0.30000000000000027"/>
    <c:pageSetup/>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cs typeface="Calibri"/>
              </a:rPr>
              <a:t>North Carolina Disaster Recovery Program </a:t>
            </a:r>
          </a:p>
          <a:p>
            <a:pPr>
              <a:defRPr sz="10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Economic Development Accomplishments</a:t>
            </a:r>
            <a:endParaRPr lang="en-US" sz="1200" b="1" i="0" u="none" strike="noStrike" baseline="0">
              <a:solidFill>
                <a:srgbClr val="000000"/>
              </a:solidFill>
              <a:latin typeface="Calibri"/>
              <a:cs typeface="Calibri"/>
            </a:endParaRPr>
          </a:p>
          <a:p>
            <a:pPr>
              <a:defRPr sz="1000" b="0" i="0" u="none" strike="noStrike" baseline="0">
                <a:solidFill>
                  <a:srgbClr val="000000"/>
                </a:solidFill>
                <a:latin typeface="Calibri"/>
                <a:ea typeface="Calibri"/>
                <a:cs typeface="Calibri"/>
              </a:defRPr>
            </a:pPr>
            <a:endParaRPr lang="en-US" sz="1200" b="1" i="0" u="none" strike="noStrike" baseline="0">
              <a:solidFill>
                <a:srgbClr val="000000"/>
              </a:solidFill>
              <a:latin typeface="Calibri"/>
              <a:cs typeface="Calibri"/>
            </a:endParaRPr>
          </a:p>
        </c:rich>
      </c:tx>
      <c:overlay val="0"/>
    </c:title>
    <c:autoTitleDeleted val="0"/>
    <c:plotArea>
      <c:layout>
        <c:manualLayout>
          <c:layoutTarget val="inner"/>
          <c:xMode val="edge"/>
          <c:yMode val="edge"/>
          <c:x val="0.13274496937882771"/>
          <c:y val="0.19697069116360455"/>
          <c:w val="0.68764854913969142"/>
          <c:h val="0.57713828740157513"/>
        </c:manualLayout>
      </c:layout>
      <c:lineChart>
        <c:grouping val="standard"/>
        <c:varyColors val="0"/>
        <c:ser>
          <c:idx val="0"/>
          <c:order val="0"/>
          <c:tx>
            <c:strRef>
              <c:f>'Performance Proj'!$A$69</c:f>
              <c:strCache>
                <c:ptCount val="1"/>
                <c:pt idx="0">
                  <c:v>Projected Jobs</c:v>
                </c:pt>
              </c:strCache>
            </c:strRef>
          </c:tx>
          <c:marker>
            <c:symbol val="diamond"/>
            <c:size val="2"/>
          </c:marker>
          <c:cat>
            <c:strRef>
              <c:f>'Performance Proj'!$B$68:$AH$68</c:f>
              <c:strCache>
                <c:ptCount val="11"/>
                <c:pt idx="0">
                  <c:v>01/2023</c:v>
                </c:pt>
                <c:pt idx="1">
                  <c:v>4/2023</c:v>
                </c:pt>
                <c:pt idx="2">
                  <c:v>07/2023</c:v>
                </c:pt>
                <c:pt idx="3">
                  <c:v>10/2023</c:v>
                </c:pt>
                <c:pt idx="4">
                  <c:v>01/2024</c:v>
                </c:pt>
                <c:pt idx="5">
                  <c:v>4/2024</c:v>
                </c:pt>
                <c:pt idx="6">
                  <c:v>07/2024</c:v>
                </c:pt>
                <c:pt idx="7">
                  <c:v>10/2024</c:v>
                </c:pt>
                <c:pt idx="8">
                  <c:v>01/2025</c:v>
                </c:pt>
                <c:pt idx="9">
                  <c:v>4/2025</c:v>
                </c:pt>
                <c:pt idx="10">
                  <c:v>07/2025</c:v>
                </c:pt>
              </c:strCache>
            </c:strRef>
          </c:cat>
          <c:val>
            <c:numRef>
              <c:f>'Performance Proj'!$B$69:$AH$69</c:f>
              <c:numCache>
                <c:formatCode>#,##0</c:formatCode>
                <c:ptCount val="11"/>
                <c:pt idx="0">
                  <c:v>464</c:v>
                </c:pt>
                <c:pt idx="1">
                  <c:v>464</c:v>
                </c:pt>
                <c:pt idx="2">
                  <c:v>464</c:v>
                </c:pt>
                <c:pt idx="3">
                  <c:v>464</c:v>
                </c:pt>
                <c:pt idx="4">
                  <c:v>464</c:v>
                </c:pt>
                <c:pt idx="5">
                  <c:v>464</c:v>
                </c:pt>
                <c:pt idx="6">
                  <c:v>464</c:v>
                </c:pt>
                <c:pt idx="7">
                  <c:v>464</c:v>
                </c:pt>
                <c:pt idx="8">
                  <c:v>464</c:v>
                </c:pt>
                <c:pt idx="9">
                  <c:v>464</c:v>
                </c:pt>
                <c:pt idx="10">
                  <c:v>464</c:v>
                </c:pt>
              </c:numCache>
            </c:numRef>
          </c:val>
          <c:smooth val="0"/>
          <c:extLst>
            <c:ext xmlns:c16="http://schemas.microsoft.com/office/drawing/2014/chart" uri="{C3380CC4-5D6E-409C-BE32-E72D297353CC}">
              <c16:uniqueId val="{00000000-F625-44A0-B283-A84D154E88A0}"/>
            </c:ext>
          </c:extLst>
        </c:ser>
        <c:ser>
          <c:idx val="1"/>
          <c:order val="1"/>
          <c:tx>
            <c:strRef>
              <c:f>'Performance Proj'!$A$71</c:f>
              <c:strCache>
                <c:ptCount val="1"/>
                <c:pt idx="0">
                  <c:v>Actual Jobs</c:v>
                </c:pt>
              </c:strCache>
            </c:strRef>
          </c:tx>
          <c:cat>
            <c:strRef>
              <c:f>'Performance Proj'!$B$68:$AH$68</c:f>
              <c:strCache>
                <c:ptCount val="11"/>
                <c:pt idx="0">
                  <c:v>01/2023</c:v>
                </c:pt>
                <c:pt idx="1">
                  <c:v>4/2023</c:v>
                </c:pt>
                <c:pt idx="2">
                  <c:v>07/2023</c:v>
                </c:pt>
                <c:pt idx="3">
                  <c:v>10/2023</c:v>
                </c:pt>
                <c:pt idx="4">
                  <c:v>01/2024</c:v>
                </c:pt>
                <c:pt idx="5">
                  <c:v>4/2024</c:v>
                </c:pt>
                <c:pt idx="6">
                  <c:v>07/2024</c:v>
                </c:pt>
                <c:pt idx="7">
                  <c:v>10/2024</c:v>
                </c:pt>
                <c:pt idx="8">
                  <c:v>01/2025</c:v>
                </c:pt>
                <c:pt idx="9">
                  <c:v>4/2025</c:v>
                </c:pt>
                <c:pt idx="10">
                  <c:v>07/2025</c:v>
                </c:pt>
              </c:strCache>
            </c:strRef>
          </c:cat>
          <c:val>
            <c:numRef>
              <c:f>'Performance Proj'!$B$71:$AH$71</c:f>
              <c:numCache>
                <c:formatCode>#,##0</c:formatCode>
                <c:ptCount val="11"/>
                <c:pt idx="0">
                  <c:v>3</c:v>
                </c:pt>
                <c:pt idx="1">
                  <c:v>3</c:v>
                </c:pt>
                <c:pt idx="2">
                  <c:v>3</c:v>
                </c:pt>
                <c:pt idx="3">
                  <c:v>3</c:v>
                </c:pt>
                <c:pt idx="4">
                  <c:v>3</c:v>
                </c:pt>
                <c:pt idx="5">
                  <c:v>3</c:v>
                </c:pt>
                <c:pt idx="6">
                  <c:v>3</c:v>
                </c:pt>
                <c:pt idx="7">
                  <c:v>3</c:v>
                </c:pt>
                <c:pt idx="8">
                  <c:v>3</c:v>
                </c:pt>
                <c:pt idx="9">
                  <c:v>3</c:v>
                </c:pt>
                <c:pt idx="10">
                  <c:v>3</c:v>
                </c:pt>
              </c:numCache>
            </c:numRef>
          </c:val>
          <c:smooth val="0"/>
          <c:extLst>
            <c:ext xmlns:c16="http://schemas.microsoft.com/office/drawing/2014/chart" uri="{C3380CC4-5D6E-409C-BE32-E72D297353CC}">
              <c16:uniqueId val="{00000003-F625-44A0-B283-A84D154E88A0}"/>
            </c:ext>
          </c:extLst>
        </c:ser>
        <c:dLbls>
          <c:showLegendKey val="0"/>
          <c:showVal val="0"/>
          <c:showCatName val="0"/>
          <c:showSerName val="0"/>
          <c:showPercent val="0"/>
          <c:showBubbleSize val="0"/>
        </c:dLbls>
        <c:marker val="1"/>
        <c:smooth val="0"/>
        <c:axId val="600884040"/>
        <c:axId val="1"/>
      </c:lineChart>
      <c:catAx>
        <c:axId val="600884040"/>
        <c:scaling>
          <c:orientation val="minMax"/>
        </c:scaling>
        <c:delete val="0"/>
        <c:axPos val="b"/>
        <c:numFmt formatCode="General"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tickLblSkip val="2"/>
        <c:noMultiLvlLbl val="0"/>
      </c:catAx>
      <c:valAx>
        <c:axId val="1"/>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Jobs Created/Retained</a:t>
                </a:r>
              </a:p>
            </c:rich>
          </c:tx>
          <c:layout>
            <c:manualLayout>
              <c:xMode val="edge"/>
              <c:yMode val="edge"/>
              <c:x val="1.5092571930532974E-2"/>
              <c:y val="0.32657280611662676"/>
            </c:manualLayout>
          </c:layout>
          <c:overlay val="0"/>
        </c:title>
        <c:numFmt formatCode="#,##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00884040"/>
        <c:crosses val="autoZero"/>
        <c:crossBetween val="between"/>
      </c:valAx>
    </c:plotArea>
    <c:legend>
      <c:legendPos val="r"/>
      <c:layout>
        <c:manualLayout>
          <c:xMode val="edge"/>
          <c:yMode val="edge"/>
          <c:x val="0.82726240697645581"/>
          <c:y val="0.37173970101563392"/>
          <c:w val="0.15580909180890751"/>
          <c:h val="0.10564019171516605"/>
        </c:manualLayout>
      </c:layout>
      <c:overlay val="0"/>
      <c:txPr>
        <a:bodyPr/>
        <a:lstStyle/>
        <a:p>
          <a:pPr>
            <a:defRPr sz="71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56" l="0.70000000000000051" r="0.70000000000000051" t="0.75000000000000056" header="0.30000000000000027" footer="0.30000000000000027"/>
    <c:pageSetup orientation="portrait"/>
  </c:printSettings>
  <c:userShapes r:id="rId2"/>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6.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0</xdr:col>
      <xdr:colOff>149014</xdr:colOff>
      <xdr:row>8</xdr:row>
      <xdr:rowOff>3386</xdr:rowOff>
    </xdr:from>
    <xdr:to>
      <xdr:col>26</xdr:col>
      <xdr:colOff>803700</xdr:colOff>
      <xdr:row>26</xdr:row>
      <xdr:rowOff>54609</xdr:rowOff>
    </xdr:to>
    <xdr:graphicFrame macro="">
      <xdr:nvGraphicFramePr>
        <xdr:cNvPr id="1235" name="Chart 1">
          <a:extLst>
            <a:ext uri="{FF2B5EF4-FFF2-40B4-BE49-F238E27FC236}">
              <a16:creationId xmlns:a16="http://schemas.microsoft.com/office/drawing/2014/main" id="{00000000-0008-0000-0100-0000D3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135678</xdr:colOff>
      <xdr:row>35</xdr:row>
      <xdr:rowOff>55034</xdr:rowOff>
    </xdr:from>
    <xdr:to>
      <xdr:col>27</xdr:col>
      <xdr:colOff>401850</xdr:colOff>
      <xdr:row>53</xdr:row>
      <xdr:rowOff>116840</xdr:rowOff>
    </xdr:to>
    <xdr:graphicFrame macro="">
      <xdr:nvGraphicFramePr>
        <xdr:cNvPr id="1236" name="Chart 2">
          <a:extLst>
            <a:ext uri="{FF2B5EF4-FFF2-40B4-BE49-F238E27FC236}">
              <a16:creationId xmlns:a16="http://schemas.microsoft.com/office/drawing/2014/main" id="{00000000-0008-0000-0100-0000D4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171450</xdr:colOff>
      <xdr:row>65</xdr:row>
      <xdr:rowOff>22649</xdr:rowOff>
    </xdr:from>
    <xdr:to>
      <xdr:col>26</xdr:col>
      <xdr:colOff>621731</xdr:colOff>
      <xdr:row>84</xdr:row>
      <xdr:rowOff>60748</xdr:rowOff>
    </xdr:to>
    <xdr:graphicFrame macro="">
      <xdr:nvGraphicFramePr>
        <xdr:cNvPr id="1237" name="Chart 3">
          <a:extLst>
            <a:ext uri="{FF2B5EF4-FFF2-40B4-BE49-F238E27FC236}">
              <a16:creationId xmlns:a16="http://schemas.microsoft.com/office/drawing/2014/main" id="{00000000-0008-0000-0100-0000D5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238124</xdr:colOff>
      <xdr:row>97</xdr:row>
      <xdr:rowOff>20955</xdr:rowOff>
    </xdr:from>
    <xdr:to>
      <xdr:col>27</xdr:col>
      <xdr:colOff>523164</xdr:colOff>
      <xdr:row>116</xdr:row>
      <xdr:rowOff>59055</xdr:rowOff>
    </xdr:to>
    <xdr:graphicFrame macro="">
      <xdr:nvGraphicFramePr>
        <xdr:cNvPr id="1238" name="Chart 4">
          <a:extLst>
            <a:ext uri="{FF2B5EF4-FFF2-40B4-BE49-F238E27FC236}">
              <a16:creationId xmlns:a16="http://schemas.microsoft.com/office/drawing/2014/main" id="{00000000-0008-0000-0100-0000D6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0.78409</cdr:x>
      <cdr:y>0.86141</cdr:y>
    </cdr:from>
    <cdr:to>
      <cdr:x>0.99135</cdr:x>
      <cdr:y>0.98722</cdr:y>
    </cdr:to>
    <cdr:sp macro="" textlink="">
      <cdr:nvSpPr>
        <cdr:cNvPr id="3" name="TextBox 1"/>
        <cdr:cNvSpPr txBox="1"/>
      </cdr:nvSpPr>
      <cdr:spPr>
        <a:xfrm xmlns:a="http://schemas.openxmlformats.org/drawingml/2006/main">
          <a:off x="4419601" y="3200400"/>
          <a:ext cx="1189310"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ct val="100000"/>
            </a:lnSpc>
            <a:spcBef>
              <a:spcPts val="0"/>
            </a:spcBef>
            <a:spcAft>
              <a:spcPts val="0"/>
            </a:spcAft>
            <a:buClrTx/>
            <a:buSzTx/>
            <a:buFontTx/>
            <a:buNone/>
            <a:tabLst/>
            <a:defRPr/>
          </a:pPr>
          <a:r>
            <a:rPr lang="en-US" sz="1100">
              <a:latin typeface="Calibri"/>
              <a:ea typeface="+mn-ea"/>
              <a:cs typeface="+mn-cs"/>
            </a:rPr>
            <a:t>Est. completion:</a:t>
          </a:r>
          <a:endParaRPr lang="en-US" sz="1000"/>
        </a:p>
        <a:p xmlns:a="http://schemas.openxmlformats.org/drawingml/2006/main">
          <a:pPr algn="r">
            <a:lnSpc>
              <a:spcPts val="800"/>
            </a:lnSpc>
          </a:pPr>
          <a:r>
            <a:rPr lang="en-US" sz="1000"/>
            <a:t>07/2025</a:t>
          </a:r>
        </a:p>
      </cdr:txBody>
    </cdr:sp>
  </cdr:relSizeAnchor>
</c:userShapes>
</file>

<file path=xl/drawings/drawing3.xml><?xml version="1.0" encoding="utf-8"?>
<c:userShapes xmlns:c="http://schemas.openxmlformats.org/drawingml/2006/chart">
  <cdr:relSizeAnchor xmlns:cdr="http://schemas.openxmlformats.org/drawingml/2006/chartDrawing">
    <cdr:from>
      <cdr:x>0.78909</cdr:x>
      <cdr:y>0.87522</cdr:y>
    </cdr:from>
    <cdr:to>
      <cdr:x>1</cdr:x>
      <cdr:y>0.9986</cdr:y>
    </cdr:to>
    <cdr:sp macro="" textlink="">
      <cdr:nvSpPr>
        <cdr:cNvPr id="3" name="TextBox 1"/>
        <cdr:cNvSpPr txBox="1"/>
      </cdr:nvSpPr>
      <cdr:spPr>
        <a:xfrm xmlns:a="http://schemas.openxmlformats.org/drawingml/2006/main">
          <a:off x="4505325" y="3238500"/>
          <a:ext cx="1189337"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ts val="1200"/>
            </a:lnSpc>
            <a:spcBef>
              <a:spcPts val="0"/>
            </a:spcBef>
            <a:spcAft>
              <a:spcPts val="0"/>
            </a:spcAft>
            <a:buClrTx/>
            <a:buSzTx/>
            <a:buFontTx/>
            <a:buNone/>
            <a:tabLst/>
            <a:defRPr/>
          </a:pPr>
          <a:r>
            <a:rPr lang="en-US" sz="1100">
              <a:latin typeface="Calibri"/>
            </a:rPr>
            <a:t>Est. completion:</a:t>
          </a:r>
          <a:endParaRPr lang="en-US" sz="1000"/>
        </a:p>
        <a:p xmlns:a="http://schemas.openxmlformats.org/drawingml/2006/main">
          <a:pPr algn="r">
            <a:lnSpc>
              <a:spcPts val="1000"/>
            </a:lnSpc>
          </a:pPr>
          <a:r>
            <a:rPr lang="en-US" sz="1000"/>
            <a:t>07/2025</a:t>
          </a:r>
        </a:p>
      </cdr:txBody>
    </cdr:sp>
  </cdr:relSizeAnchor>
</c:userShapes>
</file>

<file path=xl/drawings/drawing4.xml><?xml version="1.0" encoding="utf-8"?>
<c:userShapes xmlns:c="http://schemas.openxmlformats.org/drawingml/2006/chart">
  <cdr:relSizeAnchor xmlns:cdr="http://schemas.openxmlformats.org/drawingml/2006/chartDrawing">
    <cdr:from>
      <cdr:x>0.79648</cdr:x>
      <cdr:y>0.87936</cdr:y>
    </cdr:from>
    <cdr:to>
      <cdr:x>0.79648</cdr:x>
      <cdr:y>0.88033</cdr:y>
    </cdr:to>
    <cdr:sp macro="" textlink="">
      <cdr:nvSpPr>
        <cdr:cNvPr id="3" name="TextBox 1"/>
        <cdr:cNvSpPr txBox="1"/>
      </cdr:nvSpPr>
      <cdr:spPr>
        <a:xfrm xmlns:a="http://schemas.openxmlformats.org/drawingml/2006/main">
          <a:off x="4914900" y="3276600"/>
          <a:ext cx="1189337"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ct val="100000"/>
            </a:lnSpc>
            <a:spcBef>
              <a:spcPts val="0"/>
            </a:spcBef>
            <a:spcAft>
              <a:spcPts val="0"/>
            </a:spcAft>
            <a:buClrTx/>
            <a:buSzTx/>
            <a:buFontTx/>
            <a:buNone/>
            <a:tabLst/>
            <a:defRPr/>
          </a:pPr>
          <a:r>
            <a:rPr lang="en-US" sz="1100">
              <a:latin typeface="Calibri"/>
            </a:rPr>
            <a:t>Est. completion:</a:t>
          </a:r>
          <a:endParaRPr lang="en-US" sz="1000"/>
        </a:p>
        <a:p xmlns:a="http://schemas.openxmlformats.org/drawingml/2006/main">
          <a:pPr algn="r"/>
          <a:r>
            <a:rPr lang="en-US" sz="1000"/>
            <a:t>07/2023</a:t>
          </a:r>
        </a:p>
      </cdr:txBody>
    </cdr:sp>
  </cdr:relSizeAnchor>
</c:userShapes>
</file>

<file path=xl/drawings/drawing5.xml><?xml version="1.0" encoding="utf-8"?>
<c:userShapes xmlns:c="http://schemas.openxmlformats.org/drawingml/2006/chart">
  <cdr:relSizeAnchor xmlns:cdr="http://schemas.openxmlformats.org/drawingml/2006/chartDrawing">
    <cdr:from>
      <cdr:x>0.795</cdr:x>
      <cdr:y>0.87936</cdr:y>
    </cdr:from>
    <cdr:to>
      <cdr:x>0.795</cdr:x>
      <cdr:y>0.88033</cdr:y>
    </cdr:to>
    <cdr:sp macro="" textlink="">
      <cdr:nvSpPr>
        <cdr:cNvPr id="3" name="TextBox 1"/>
        <cdr:cNvSpPr txBox="1"/>
      </cdr:nvSpPr>
      <cdr:spPr>
        <a:xfrm xmlns:a="http://schemas.openxmlformats.org/drawingml/2006/main">
          <a:off x="4600575" y="3390900"/>
          <a:ext cx="1189337"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ct val="100000"/>
            </a:lnSpc>
            <a:spcBef>
              <a:spcPts val="0"/>
            </a:spcBef>
            <a:spcAft>
              <a:spcPts val="0"/>
            </a:spcAft>
            <a:buClrTx/>
            <a:buSzTx/>
            <a:buFontTx/>
            <a:buNone/>
            <a:tabLst/>
            <a:defRPr/>
          </a:pPr>
          <a:r>
            <a:rPr lang="en-US" sz="1100">
              <a:latin typeface="Calibri"/>
            </a:rPr>
            <a:t>Est. completion:</a:t>
          </a:r>
          <a:endParaRPr lang="en-US" sz="1000"/>
        </a:p>
        <a:p xmlns:a="http://schemas.openxmlformats.org/drawingml/2006/main">
          <a:pPr algn="r"/>
          <a:r>
            <a:rPr lang="en-US" sz="1000"/>
            <a:t>07/2023</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342899</xdr:colOff>
      <xdr:row>10</xdr:row>
      <xdr:rowOff>0</xdr:rowOff>
    </xdr:from>
    <xdr:to>
      <xdr:col>28</xdr:col>
      <xdr:colOff>607945</xdr:colOff>
      <xdr:row>30</xdr:row>
      <xdr:rowOff>152400</xdr:rowOff>
    </xdr:to>
    <xdr:graphicFrame macro="">
      <xdr:nvGraphicFramePr>
        <xdr:cNvPr id="2355" name="Chart 3">
          <a:extLst>
            <a:ext uri="{FF2B5EF4-FFF2-40B4-BE49-F238E27FC236}">
              <a16:creationId xmlns:a16="http://schemas.microsoft.com/office/drawing/2014/main" id="{00000000-0008-0000-0200-0000330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361950</xdr:colOff>
      <xdr:row>43</xdr:row>
      <xdr:rowOff>19051</xdr:rowOff>
    </xdr:from>
    <xdr:to>
      <xdr:col>26</xdr:col>
      <xdr:colOff>86849</xdr:colOff>
      <xdr:row>61</xdr:row>
      <xdr:rowOff>152401</xdr:rowOff>
    </xdr:to>
    <xdr:graphicFrame macro="">
      <xdr:nvGraphicFramePr>
        <xdr:cNvPr id="2357" name="Chart 5">
          <a:extLst>
            <a:ext uri="{FF2B5EF4-FFF2-40B4-BE49-F238E27FC236}">
              <a16:creationId xmlns:a16="http://schemas.microsoft.com/office/drawing/2014/main" id="{00000000-0008-0000-0200-0000350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295276</xdr:colOff>
      <xdr:row>79</xdr:row>
      <xdr:rowOff>0</xdr:rowOff>
    </xdr:from>
    <xdr:to>
      <xdr:col>25</xdr:col>
      <xdr:colOff>905716</xdr:colOff>
      <xdr:row>99</xdr:row>
      <xdr:rowOff>19050</xdr:rowOff>
    </xdr:to>
    <xdr:graphicFrame macro="">
      <xdr:nvGraphicFramePr>
        <xdr:cNvPr id="2359" name="Chart 7">
          <a:extLst>
            <a:ext uri="{FF2B5EF4-FFF2-40B4-BE49-F238E27FC236}">
              <a16:creationId xmlns:a16="http://schemas.microsoft.com/office/drawing/2014/main" id="{00000000-0008-0000-0200-0000370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0.79024</cdr:x>
      <cdr:y>0.89364</cdr:y>
    </cdr:from>
    <cdr:to>
      <cdr:x>0.79024</cdr:x>
      <cdr:y>0.89461</cdr:y>
    </cdr:to>
    <cdr:sp macro="" textlink="">
      <cdr:nvSpPr>
        <cdr:cNvPr id="3" name="TextBox 1"/>
        <cdr:cNvSpPr txBox="1"/>
      </cdr:nvSpPr>
      <cdr:spPr>
        <a:xfrm xmlns:a="http://schemas.openxmlformats.org/drawingml/2006/main">
          <a:off x="5029200" y="3524250"/>
          <a:ext cx="1189337"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ct val="100000"/>
            </a:lnSpc>
            <a:spcBef>
              <a:spcPts val="0"/>
            </a:spcBef>
            <a:spcAft>
              <a:spcPts val="0"/>
            </a:spcAft>
            <a:buClrTx/>
            <a:buSzTx/>
            <a:buFontTx/>
            <a:buNone/>
            <a:tabLst/>
            <a:defRPr/>
          </a:pPr>
          <a:r>
            <a:rPr lang="en-US" sz="1100">
              <a:latin typeface="Calibri"/>
            </a:rPr>
            <a:t>Est. completion:</a:t>
          </a:r>
          <a:endParaRPr lang="en-US" sz="1000"/>
        </a:p>
        <a:p xmlns:a="http://schemas.openxmlformats.org/drawingml/2006/main">
          <a:pPr algn="r"/>
          <a:r>
            <a:rPr lang="en-US" sz="1000"/>
            <a:t>MM/YYYY</a:t>
          </a:r>
        </a:p>
      </cdr:txBody>
    </cdr:sp>
  </cdr:relSizeAnchor>
</c:userShapes>
</file>

<file path=xl/drawings/drawing8.xml><?xml version="1.0" encoding="utf-8"?>
<c:userShapes xmlns:c="http://schemas.openxmlformats.org/drawingml/2006/chart">
  <cdr:relSizeAnchor xmlns:cdr="http://schemas.openxmlformats.org/drawingml/2006/chartDrawing">
    <cdr:from>
      <cdr:x>0.78875</cdr:x>
      <cdr:y>0.89104</cdr:y>
    </cdr:from>
    <cdr:to>
      <cdr:x>0.78875</cdr:x>
      <cdr:y>0.89176</cdr:y>
    </cdr:to>
    <cdr:sp macro="" textlink="">
      <cdr:nvSpPr>
        <cdr:cNvPr id="3" name="TextBox 1"/>
        <cdr:cNvSpPr txBox="1"/>
      </cdr:nvSpPr>
      <cdr:spPr>
        <a:xfrm xmlns:a="http://schemas.openxmlformats.org/drawingml/2006/main">
          <a:off x="4676775" y="3524250"/>
          <a:ext cx="1189337"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ct val="100000"/>
            </a:lnSpc>
            <a:spcBef>
              <a:spcPts val="0"/>
            </a:spcBef>
            <a:spcAft>
              <a:spcPts val="0"/>
            </a:spcAft>
            <a:buClrTx/>
            <a:buSzTx/>
            <a:buFontTx/>
            <a:buNone/>
            <a:tabLst/>
            <a:defRPr/>
          </a:pPr>
          <a:r>
            <a:rPr lang="en-US" sz="1100">
              <a:latin typeface="Calibri"/>
            </a:rPr>
            <a:t>Est. completion:</a:t>
          </a:r>
          <a:endParaRPr lang="en-US" sz="1000"/>
        </a:p>
        <a:p xmlns:a="http://schemas.openxmlformats.org/drawingml/2006/main">
          <a:pPr algn="r"/>
          <a:r>
            <a:rPr lang="en-US" sz="1000"/>
            <a:t>MM/YYYY</a:t>
          </a:r>
        </a:p>
      </cdr:txBody>
    </cdr:sp>
  </cdr:relSizeAnchor>
</c:userShapes>
</file>

<file path=xl/drawings/drawing9.xml><?xml version="1.0" encoding="utf-8"?>
<c:userShapes xmlns:c="http://schemas.openxmlformats.org/drawingml/2006/chart">
  <cdr:relSizeAnchor xmlns:cdr="http://schemas.openxmlformats.org/drawingml/2006/chartDrawing">
    <cdr:from>
      <cdr:x>0</cdr:x>
      <cdr:y>0.94321</cdr:y>
    </cdr:from>
    <cdr:to>
      <cdr:x>0</cdr:x>
      <cdr:y>0.94418</cdr:y>
    </cdr:to>
    <cdr:sp macro="" textlink="">
      <cdr:nvSpPr>
        <cdr:cNvPr id="2" name="TextBox 1"/>
        <cdr:cNvSpPr txBox="1"/>
      </cdr:nvSpPr>
      <cdr:spPr>
        <a:xfrm xmlns:a="http://schemas.openxmlformats.org/drawingml/2006/main">
          <a:off x="0" y="3429000"/>
          <a:ext cx="4229136" cy="20720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US" sz="800"/>
            <a:t>DRGR Measure</a:t>
          </a:r>
          <a:r>
            <a:rPr lang="en-US" sz="800" baseline="0"/>
            <a:t> Types: (1) # of Permanent Jobs Created; and (2) # of Permanent Jobs Retained</a:t>
          </a:r>
          <a:endParaRPr lang="en-US" sz="800"/>
        </a:p>
      </cdr:txBody>
    </cdr:sp>
  </cdr:relSizeAnchor>
  <cdr:relSizeAnchor xmlns:cdr="http://schemas.openxmlformats.org/drawingml/2006/chartDrawing">
    <cdr:from>
      <cdr:x>0.78723</cdr:x>
      <cdr:y>0.89235</cdr:y>
    </cdr:from>
    <cdr:to>
      <cdr:x>0.78724</cdr:x>
      <cdr:y>0.89308</cdr:y>
    </cdr:to>
    <cdr:sp macro="" textlink="">
      <cdr:nvSpPr>
        <cdr:cNvPr id="4" name="TextBox 1"/>
        <cdr:cNvSpPr txBox="1"/>
      </cdr:nvSpPr>
      <cdr:spPr>
        <a:xfrm xmlns:a="http://schemas.openxmlformats.org/drawingml/2006/main">
          <a:off x="4297063" y="3390900"/>
          <a:ext cx="1189337"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ct val="100000"/>
            </a:lnSpc>
            <a:spcBef>
              <a:spcPts val="0"/>
            </a:spcBef>
            <a:spcAft>
              <a:spcPts val="0"/>
            </a:spcAft>
            <a:buClrTx/>
            <a:buSzTx/>
            <a:buFontTx/>
            <a:buNone/>
            <a:tabLst/>
            <a:defRPr/>
          </a:pPr>
          <a:r>
            <a:rPr lang="en-US" sz="1100">
              <a:latin typeface="Calibri"/>
            </a:rPr>
            <a:t>Est. completion:</a:t>
          </a:r>
          <a:endParaRPr lang="en-US" sz="1000"/>
        </a:p>
        <a:p xmlns:a="http://schemas.openxmlformats.org/drawingml/2006/main">
          <a:pPr algn="r"/>
          <a:r>
            <a:rPr lang="en-US" sz="1000"/>
            <a:t>MM/YYYY</a:t>
          </a:r>
        </a:p>
      </cdr:txBody>
    </cdr:sp>
  </cdr:relSizeAnchor>
</c:userShape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B1:O3"/>
  <sheetViews>
    <sheetView tabSelected="1" view="pageBreakPreview" zoomScaleNormal="100" zoomScaleSheetLayoutView="100" workbookViewId="0">
      <selection activeCell="B2" sqref="B2:O2"/>
    </sheetView>
  </sheetViews>
  <sheetFormatPr defaultRowHeight="14" x14ac:dyDescent="0.3"/>
  <sheetData>
    <row r="1" spans="2:15" ht="14.55" thickBot="1" x14ac:dyDescent="0.35"/>
    <row r="2" spans="2:15" ht="302" customHeight="1" thickBot="1" x14ac:dyDescent="0.35">
      <c r="B2" s="76" t="s">
        <v>92</v>
      </c>
      <c r="C2" s="77"/>
      <c r="D2" s="77"/>
      <c r="E2" s="77"/>
      <c r="F2" s="77"/>
      <c r="G2" s="77"/>
      <c r="H2" s="77"/>
      <c r="I2" s="77"/>
      <c r="J2" s="77"/>
      <c r="K2" s="77"/>
      <c r="L2" s="77"/>
      <c r="M2" s="77"/>
      <c r="N2" s="77"/>
      <c r="O2" s="78"/>
    </row>
    <row r="3" spans="2:15" x14ac:dyDescent="0.3">
      <c r="B3" s="27"/>
    </row>
  </sheetData>
  <mergeCells count="1">
    <mergeCell ref="B2:O2"/>
  </mergeCells>
  <pageMargins left="0.25" right="0.25" top="0.75" bottom="0.75" header="0.3" footer="0.3"/>
  <pageSetup paperSize="5" fitToHeight="0"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92D050"/>
    <pageSetUpPr fitToPage="1"/>
  </sheetPr>
  <dimension ref="A1:BE103"/>
  <sheetViews>
    <sheetView view="pageBreakPreview" topLeftCell="A37" zoomScale="90" zoomScaleNormal="70" zoomScaleSheetLayoutView="90" workbookViewId="0">
      <selection activeCell="W1" sqref="W1:W1048576"/>
    </sheetView>
  </sheetViews>
  <sheetFormatPr defaultRowHeight="14" x14ac:dyDescent="0.3"/>
  <cols>
    <col min="1" max="1" width="33.296875" bestFit="1" customWidth="1"/>
    <col min="2" max="4" width="8.69921875" hidden="1" customWidth="1"/>
    <col min="5" max="5" width="9.296875" hidden="1" customWidth="1"/>
    <col min="6" max="8" width="11" hidden="1" customWidth="1"/>
    <col min="9" max="14" width="12.09765625" hidden="1" customWidth="1"/>
    <col min="15" max="23" width="13.19921875" hidden="1" customWidth="1"/>
    <col min="24" max="34" width="13.19921875" bestFit="1" customWidth="1"/>
    <col min="35" max="57" width="16.3984375" bestFit="1" customWidth="1"/>
  </cols>
  <sheetData>
    <row r="1" spans="1:35" s="34" customFormat="1" x14ac:dyDescent="0.3">
      <c r="J1" s="34" t="s">
        <v>0</v>
      </c>
      <c r="K1" s="34" t="s">
        <v>1</v>
      </c>
      <c r="L1" s="34" t="s">
        <v>2</v>
      </c>
      <c r="M1" s="34" t="s">
        <v>3</v>
      </c>
      <c r="N1" s="34" t="s">
        <v>4</v>
      </c>
      <c r="O1" s="34" t="s">
        <v>5</v>
      </c>
      <c r="P1" s="34" t="s">
        <v>6</v>
      </c>
      <c r="Q1" s="34" t="s">
        <v>7</v>
      </c>
      <c r="R1" s="34" t="s">
        <v>8</v>
      </c>
      <c r="S1" s="70" t="s">
        <v>9</v>
      </c>
      <c r="T1" s="71"/>
      <c r="U1" s="71"/>
      <c r="V1" s="71"/>
    </row>
    <row r="2" spans="1:35" x14ac:dyDescent="0.3">
      <c r="A2" s="3" t="s">
        <v>10</v>
      </c>
      <c r="B2" s="10" t="s">
        <v>11</v>
      </c>
      <c r="C2" s="10" t="s">
        <v>12</v>
      </c>
      <c r="D2" s="10" t="s">
        <v>13</v>
      </c>
      <c r="E2" s="10" t="s">
        <v>14</v>
      </c>
      <c r="F2" s="10" t="s">
        <v>15</v>
      </c>
      <c r="G2" s="10" t="s">
        <v>16</v>
      </c>
      <c r="H2" s="10" t="s">
        <v>17</v>
      </c>
      <c r="I2" s="10" t="s">
        <v>18</v>
      </c>
      <c r="J2" s="10" t="s">
        <v>19</v>
      </c>
      <c r="K2" s="10" t="s">
        <v>20</v>
      </c>
      <c r="L2" s="10" t="s">
        <v>21</v>
      </c>
      <c r="M2" s="10" t="s">
        <v>22</v>
      </c>
      <c r="N2" s="10" t="s">
        <v>23</v>
      </c>
      <c r="O2" s="10" t="s">
        <v>24</v>
      </c>
      <c r="P2" s="10" t="s">
        <v>25</v>
      </c>
      <c r="Q2" s="10" t="s">
        <v>26</v>
      </c>
      <c r="R2" s="10" t="s">
        <v>27</v>
      </c>
      <c r="S2" s="10" t="s">
        <v>28</v>
      </c>
      <c r="T2" s="10" t="s">
        <v>29</v>
      </c>
      <c r="U2" s="10" t="s">
        <v>30</v>
      </c>
      <c r="V2" s="10" t="s">
        <v>31</v>
      </c>
      <c r="W2" s="10" t="s">
        <v>32</v>
      </c>
      <c r="X2" s="10" t="s">
        <v>33</v>
      </c>
      <c r="Y2" s="10" t="s">
        <v>34</v>
      </c>
      <c r="Z2" s="10" t="s">
        <v>35</v>
      </c>
      <c r="AA2" s="10" t="s">
        <v>36</v>
      </c>
      <c r="AB2" s="10" t="s">
        <v>37</v>
      </c>
      <c r="AC2" s="10" t="s">
        <v>38</v>
      </c>
      <c r="AD2" s="10" t="s">
        <v>39</v>
      </c>
      <c r="AE2" s="10" t="s">
        <v>40</v>
      </c>
      <c r="AF2" s="10" t="s">
        <v>41</v>
      </c>
      <c r="AG2" s="10" t="s">
        <v>42</v>
      </c>
      <c r="AH2" s="10" t="s">
        <v>43</v>
      </c>
    </row>
    <row r="3" spans="1:35" x14ac:dyDescent="0.3">
      <c r="A3" t="s">
        <v>44</v>
      </c>
      <c r="B3" s="2">
        <f>SUM($B4:B4)</f>
        <v>0</v>
      </c>
      <c r="C3" s="2">
        <f>B3+C4</f>
        <v>0</v>
      </c>
      <c r="D3" s="2">
        <f t="shared" ref="D3:Z3" si="0">C3+D4</f>
        <v>0</v>
      </c>
      <c r="E3" s="2">
        <f t="shared" si="0"/>
        <v>0</v>
      </c>
      <c r="F3" s="2">
        <f t="shared" si="0"/>
        <v>0</v>
      </c>
      <c r="G3" s="2">
        <f t="shared" si="0"/>
        <v>1242225.5699999998</v>
      </c>
      <c r="H3" s="2">
        <f t="shared" si="0"/>
        <v>3519357.57</v>
      </c>
      <c r="I3" s="2">
        <f t="shared" si="0"/>
        <v>8925666.5700000003</v>
      </c>
      <c r="J3" s="2">
        <f t="shared" si="0"/>
        <v>14805059.57</v>
      </c>
      <c r="K3" s="2">
        <f t="shared" si="0"/>
        <v>25315464.57</v>
      </c>
      <c r="L3" s="2">
        <f t="shared" si="0"/>
        <v>39636968.57</v>
      </c>
      <c r="M3" s="2">
        <f t="shared" si="0"/>
        <v>53551420.57</v>
      </c>
      <c r="N3" s="2">
        <f t="shared" si="0"/>
        <v>71718642.569999993</v>
      </c>
      <c r="O3" s="2">
        <f t="shared" si="0"/>
        <v>81511494.105833322</v>
      </c>
      <c r="P3" s="2">
        <f t="shared" si="0"/>
        <v>91304345.641666651</v>
      </c>
      <c r="Q3" s="2">
        <f t="shared" si="0"/>
        <v>101097197.17749998</v>
      </c>
      <c r="R3" s="2">
        <f t="shared" si="0"/>
        <v>110890048.71333331</v>
      </c>
      <c r="S3" s="2">
        <f t="shared" si="0"/>
        <v>120682900.24916664</v>
      </c>
      <c r="T3" s="2">
        <f t="shared" si="0"/>
        <v>130475751.78499997</v>
      </c>
      <c r="U3" s="2">
        <f t="shared" si="0"/>
        <v>136929820.78499997</v>
      </c>
      <c r="V3" s="2">
        <f t="shared" si="0"/>
        <v>143383889.78499997</v>
      </c>
      <c r="W3" s="2">
        <f t="shared" si="0"/>
        <v>149837958.78499997</v>
      </c>
      <c r="X3" s="2">
        <f t="shared" si="0"/>
        <v>158292027.78499997</v>
      </c>
      <c r="Y3" s="2">
        <f t="shared" si="0"/>
        <v>166746096.78499997</v>
      </c>
      <c r="Z3" s="2">
        <f t="shared" si="0"/>
        <v>175200167.78499997</v>
      </c>
      <c r="AA3" s="2">
        <f t="shared" ref="AA3" si="1">Z3+AA4</f>
        <v>183654238.78499997</v>
      </c>
      <c r="AB3" s="2">
        <f t="shared" ref="AB3" si="2">AA3+AB4</f>
        <v>192108309.78499997</v>
      </c>
      <c r="AC3" s="2">
        <f t="shared" ref="AC3" si="3">AB3+AC4</f>
        <v>200562380.78499997</v>
      </c>
      <c r="AD3" s="2">
        <f t="shared" ref="AD3" si="4">AC3+AD4</f>
        <v>208016451.78499997</v>
      </c>
      <c r="AE3" s="2">
        <f t="shared" ref="AE3" si="5">AD3+AE4</f>
        <v>213470522.78499997</v>
      </c>
      <c r="AF3" s="2">
        <f t="shared" ref="AF3" si="6">AE3+AF4</f>
        <v>215470522.78499997</v>
      </c>
      <c r="AG3" s="2">
        <f t="shared" ref="AG3" si="7">AF3+AG4</f>
        <v>216265440.78499997</v>
      </c>
      <c r="AH3" s="2">
        <f t="shared" ref="AH3" si="8">AG3+AH4</f>
        <v>217022549.78499997</v>
      </c>
      <c r="AI3" s="29"/>
    </row>
    <row r="4" spans="1:35" x14ac:dyDescent="0.3">
      <c r="A4" t="s">
        <v>45</v>
      </c>
      <c r="B4" s="13">
        <v>0</v>
      </c>
      <c r="C4" s="11">
        <v>0</v>
      </c>
      <c r="D4" s="11">
        <v>0</v>
      </c>
      <c r="E4" s="11">
        <v>0</v>
      </c>
      <c r="F4" s="11">
        <v>0</v>
      </c>
      <c r="G4" s="17">
        <v>1242225.5699999998</v>
      </c>
      <c r="H4" s="17">
        <v>2277132</v>
      </c>
      <c r="I4" s="17">
        <v>5406309</v>
      </c>
      <c r="J4" s="17">
        <v>5879393</v>
      </c>
      <c r="K4" s="17">
        <v>10510405</v>
      </c>
      <c r="L4" s="17">
        <v>14321504</v>
      </c>
      <c r="M4" s="17">
        <v>13914452</v>
      </c>
      <c r="N4" s="17">
        <v>18167222</v>
      </c>
      <c r="O4" s="11">
        <v>9792851.5358333346</v>
      </c>
      <c r="P4" s="11">
        <v>9792851.5358333346</v>
      </c>
      <c r="Q4" s="11">
        <v>9792851.5358333346</v>
      </c>
      <c r="R4" s="11">
        <v>9792851.5358333346</v>
      </c>
      <c r="S4" s="11">
        <v>9792851.5358333346</v>
      </c>
      <c r="T4" s="11">
        <v>9792851.5358333346</v>
      </c>
      <c r="U4" s="11">
        <v>6454069</v>
      </c>
      <c r="V4" s="11">
        <v>6454069</v>
      </c>
      <c r="W4" s="11">
        <v>6454069</v>
      </c>
      <c r="X4" s="11">
        <v>8454069</v>
      </c>
      <c r="Y4" s="11">
        <v>8454069</v>
      </c>
      <c r="Z4" s="11">
        <v>8454071</v>
      </c>
      <c r="AA4" s="11">
        <v>8454071</v>
      </c>
      <c r="AB4" s="11">
        <v>8454071</v>
      </c>
      <c r="AC4" s="11">
        <v>8454071</v>
      </c>
      <c r="AD4" s="11">
        <v>7454071</v>
      </c>
      <c r="AE4" s="11">
        <v>5454071</v>
      </c>
      <c r="AF4" s="11">
        <v>2000000</v>
      </c>
      <c r="AG4" s="11">
        <v>794918</v>
      </c>
      <c r="AH4" s="11">
        <v>757109</v>
      </c>
    </row>
    <row r="5" spans="1:35" x14ac:dyDescent="0.3">
      <c r="A5" t="s">
        <v>46</v>
      </c>
      <c r="B5" s="2">
        <f>SUM($B6:B6)</f>
        <v>0</v>
      </c>
      <c r="C5" s="17">
        <f>B5+C6</f>
        <v>0</v>
      </c>
      <c r="D5" s="17">
        <f t="shared" ref="D5:V5" si="9">C5+D6</f>
        <v>0</v>
      </c>
      <c r="E5" s="17">
        <f t="shared" si="9"/>
        <v>0</v>
      </c>
      <c r="F5" s="17">
        <f t="shared" si="9"/>
        <v>0</v>
      </c>
      <c r="G5" s="17">
        <f t="shared" si="9"/>
        <v>1242225.5699999998</v>
      </c>
      <c r="H5" s="17">
        <f t="shared" si="9"/>
        <v>3519357.57</v>
      </c>
      <c r="I5" s="17">
        <f t="shared" si="9"/>
        <v>8925666.5700000003</v>
      </c>
      <c r="J5" s="17">
        <f t="shared" si="9"/>
        <v>17309425.59</v>
      </c>
      <c r="K5" s="17">
        <f t="shared" si="9"/>
        <v>27819830.59</v>
      </c>
      <c r="L5" s="17">
        <f t="shared" si="9"/>
        <v>39547644.140000001</v>
      </c>
      <c r="M5" s="17">
        <f t="shared" si="9"/>
        <v>53452934.100000001</v>
      </c>
      <c r="N5" s="17">
        <f t="shared" si="9"/>
        <v>71318020.099999994</v>
      </c>
      <c r="O5" s="17">
        <f t="shared" si="9"/>
        <v>84228609.589999989</v>
      </c>
      <c r="P5" s="17">
        <f t="shared" si="9"/>
        <v>95435854.399999991</v>
      </c>
      <c r="Q5" s="17">
        <f t="shared" si="9"/>
        <v>107278751.02999999</v>
      </c>
      <c r="R5" s="17">
        <f t="shared" si="9"/>
        <v>113348868.47999999</v>
      </c>
      <c r="S5" s="17">
        <f t="shared" si="9"/>
        <v>119960968.83999999</v>
      </c>
      <c r="T5" s="17">
        <f t="shared" si="9"/>
        <v>128602880.83999999</v>
      </c>
      <c r="U5" s="17">
        <f>T5+U6</f>
        <v>133973326.99999999</v>
      </c>
      <c r="V5" s="17">
        <f t="shared" si="9"/>
        <v>152701075.5</v>
      </c>
      <c r="W5" s="17">
        <f>V5+W6</f>
        <v>170670655.56999999</v>
      </c>
      <c r="X5" s="17">
        <f>W5+X6</f>
        <v>173359061.56999999</v>
      </c>
      <c r="Y5" s="17">
        <f t="shared" ref="Y5" si="10">X5+Y6</f>
        <v>194989205.56999999</v>
      </c>
      <c r="Z5" s="17">
        <f>Y5+Z6</f>
        <v>203594960.66999999</v>
      </c>
      <c r="AA5" s="17">
        <f t="shared" ref="AA5" si="11">Z5+AA6</f>
        <v>203594960.66999999</v>
      </c>
      <c r="AB5" s="17">
        <f t="shared" ref="AB5" si="12">AA5+AB6</f>
        <v>203594960.66999999</v>
      </c>
      <c r="AC5" s="17">
        <f t="shared" ref="AC5" si="13">AB5+AC6</f>
        <v>203594960.66999999</v>
      </c>
      <c r="AD5" s="17">
        <f t="shared" ref="AD5" si="14">AC5+AD6</f>
        <v>203594960.66999999</v>
      </c>
      <c r="AE5" s="17">
        <f t="shared" ref="AE5" si="15">AD5+AE6</f>
        <v>203594960.66999999</v>
      </c>
      <c r="AF5" s="17">
        <f t="shared" ref="AF5" si="16">AE5+AF6</f>
        <v>203594960.66999999</v>
      </c>
      <c r="AG5" s="17">
        <f t="shared" ref="AG5" si="17">AF5+AG6</f>
        <v>203594960.66999999</v>
      </c>
      <c r="AH5" s="17">
        <f t="shared" ref="AH5" si="18">AG5+AH6</f>
        <v>203594960.66999999</v>
      </c>
    </row>
    <row r="6" spans="1:35" x14ac:dyDescent="0.3">
      <c r="A6" s="15" t="s">
        <v>47</v>
      </c>
      <c r="B6" s="2">
        <v>0</v>
      </c>
      <c r="C6" s="17">
        <v>0</v>
      </c>
      <c r="D6" s="17">
        <v>0</v>
      </c>
      <c r="E6" s="17">
        <v>0</v>
      </c>
      <c r="F6" s="17">
        <v>0</v>
      </c>
      <c r="G6" s="17">
        <v>1242225.5699999998</v>
      </c>
      <c r="H6" s="17">
        <v>2277132</v>
      </c>
      <c r="I6" s="17">
        <v>5406309</v>
      </c>
      <c r="J6" s="17">
        <v>8383759.0199999996</v>
      </c>
      <c r="K6" s="17">
        <v>10510405</v>
      </c>
      <c r="L6" s="17">
        <v>11727813.550000001</v>
      </c>
      <c r="M6" s="17">
        <v>13905289.960000001</v>
      </c>
      <c r="N6" s="17">
        <v>17865086</v>
      </c>
      <c r="O6" s="17">
        <v>12910589.49</v>
      </c>
      <c r="P6" s="17">
        <v>11207244.810000001</v>
      </c>
      <c r="Q6" s="17">
        <v>11842896.630000001</v>
      </c>
      <c r="R6" s="17">
        <v>6070117.4500000002</v>
      </c>
      <c r="S6" s="17">
        <v>6612100.3600000003</v>
      </c>
      <c r="T6" s="17">
        <v>8641912</v>
      </c>
      <c r="U6" s="17">
        <v>5370446.1600000001</v>
      </c>
      <c r="V6" s="17">
        <v>18727748.5</v>
      </c>
      <c r="W6" s="17">
        <v>17969580.07</v>
      </c>
      <c r="X6" s="73">
        <v>2688406</v>
      </c>
      <c r="Y6" s="73">
        <v>21630144</v>
      </c>
      <c r="Z6" s="73">
        <v>8605755.0999999996</v>
      </c>
      <c r="AA6" s="73"/>
      <c r="AB6" s="73"/>
      <c r="AC6" s="73"/>
      <c r="AD6" s="73"/>
      <c r="AE6" s="73"/>
      <c r="AF6" s="73"/>
      <c r="AG6" s="73"/>
      <c r="AH6" s="73"/>
    </row>
    <row r="7" spans="1:35" x14ac:dyDescent="0.3">
      <c r="A7" s="15"/>
      <c r="B7" s="2"/>
      <c r="C7" s="17"/>
      <c r="D7" s="17"/>
      <c r="E7" s="17"/>
      <c r="F7" s="17"/>
      <c r="G7" s="17"/>
      <c r="H7" s="17"/>
      <c r="I7" s="17"/>
      <c r="J7" s="17"/>
      <c r="K7" s="17"/>
      <c r="L7" s="17"/>
      <c r="M7" s="17"/>
      <c r="N7" s="17"/>
      <c r="O7" s="17"/>
      <c r="P7" s="17"/>
      <c r="Q7" s="17"/>
      <c r="R7" s="17"/>
      <c r="S7" s="17"/>
      <c r="T7" s="17"/>
      <c r="U7" s="17"/>
      <c r="V7" s="17"/>
      <c r="W7" s="17"/>
      <c r="X7" s="17"/>
      <c r="Y7" s="17"/>
      <c r="Z7" s="14"/>
      <c r="AA7" s="17"/>
      <c r="AB7" s="17"/>
      <c r="AC7" s="17"/>
      <c r="AD7" s="14"/>
      <c r="AE7" s="17"/>
      <c r="AF7" s="17"/>
      <c r="AG7" s="17"/>
      <c r="AH7" s="14"/>
    </row>
    <row r="8" spans="1:35" x14ac:dyDescent="0.3">
      <c r="A8" s="15"/>
      <c r="B8" s="2"/>
      <c r="C8" s="2"/>
      <c r="D8" s="2"/>
      <c r="E8" s="2"/>
      <c r="F8" s="2"/>
      <c r="G8" s="2"/>
      <c r="H8" s="2"/>
      <c r="I8" s="58"/>
      <c r="J8" s="58"/>
      <c r="K8" s="58"/>
      <c r="L8" s="58"/>
      <c r="M8" s="58"/>
      <c r="N8" s="58"/>
      <c r="O8" s="58"/>
      <c r="P8" s="58"/>
      <c r="Q8" s="58"/>
      <c r="R8" s="58"/>
      <c r="S8" s="58"/>
      <c r="T8" s="2"/>
      <c r="U8" s="2"/>
      <c r="V8" s="2"/>
      <c r="W8" s="2"/>
      <c r="X8" s="2"/>
      <c r="Y8" s="2"/>
      <c r="AA8" s="2"/>
      <c r="AB8" s="2"/>
      <c r="AC8" s="2"/>
      <c r="AE8" s="2"/>
      <c r="AF8" s="2"/>
      <c r="AG8" s="2"/>
    </row>
    <row r="9" spans="1:35" ht="28.5" customHeight="1" x14ac:dyDescent="0.3">
      <c r="A9" s="47" t="s">
        <v>48</v>
      </c>
      <c r="I9" s="60" t="s">
        <v>49</v>
      </c>
      <c r="J9" s="53">
        <v>1993806.53</v>
      </c>
      <c r="K9" s="53">
        <v>3273650.81</v>
      </c>
      <c r="L9" s="53">
        <v>3273650.81</v>
      </c>
      <c r="M9" s="53">
        <v>0</v>
      </c>
      <c r="N9" s="53"/>
      <c r="O9" s="53"/>
      <c r="P9" s="53"/>
      <c r="Q9" s="53"/>
      <c r="R9" s="53"/>
      <c r="S9" s="47"/>
      <c r="AH9" s="68"/>
    </row>
    <row r="10" spans="1:35" x14ac:dyDescent="0.3">
      <c r="I10" s="47" t="s">
        <v>50</v>
      </c>
      <c r="J10" s="54"/>
      <c r="K10" s="53">
        <v>5065858.72</v>
      </c>
      <c r="L10" s="53">
        <v>14019122.07</v>
      </c>
      <c r="M10" s="53">
        <v>11111338.52</v>
      </c>
      <c r="N10" s="54">
        <v>13316653.92</v>
      </c>
      <c r="O10" s="54">
        <v>17013941.109999999</v>
      </c>
      <c r="P10" s="54">
        <v>12895595.619999999</v>
      </c>
      <c r="Q10" s="54">
        <v>13022351.890000001</v>
      </c>
      <c r="R10" s="54">
        <v>9436208.2599999998</v>
      </c>
      <c r="S10" s="47"/>
      <c r="AH10" s="32"/>
    </row>
    <row r="11" spans="1:35" s="4" customFormat="1" x14ac:dyDescent="0.3">
      <c r="I11" s="50" t="s">
        <v>51</v>
      </c>
      <c r="J11" s="57">
        <f>SUM(J9:J10)</f>
        <v>1993806.53</v>
      </c>
      <c r="K11" s="57">
        <f t="shared" ref="K11:R11" si="19">SUM(K9:K10)</f>
        <v>8339509.5299999993</v>
      </c>
      <c r="L11" s="57">
        <f t="shared" si="19"/>
        <v>17292772.879999999</v>
      </c>
      <c r="M11" s="57">
        <f t="shared" si="19"/>
        <v>11111338.52</v>
      </c>
      <c r="N11" s="57">
        <f t="shared" si="19"/>
        <v>13316653.92</v>
      </c>
      <c r="O11" s="57">
        <f t="shared" si="19"/>
        <v>17013941.109999999</v>
      </c>
      <c r="P11" s="57">
        <f t="shared" si="19"/>
        <v>12895595.619999999</v>
      </c>
      <c r="Q11" s="57">
        <f t="shared" si="19"/>
        <v>13022351.890000001</v>
      </c>
      <c r="R11" s="57">
        <f t="shared" si="19"/>
        <v>9436208.2599999998</v>
      </c>
      <c r="S11" s="50"/>
      <c r="AH11" s="69"/>
    </row>
    <row r="12" spans="1:35" x14ac:dyDescent="0.3">
      <c r="I12" s="47"/>
      <c r="J12" s="54"/>
      <c r="K12" s="54"/>
      <c r="L12" s="54"/>
      <c r="M12" s="54"/>
      <c r="N12" s="54"/>
      <c r="O12" s="54"/>
      <c r="P12" s="54"/>
      <c r="Q12" s="54"/>
      <c r="R12" s="54"/>
      <c r="S12" s="47"/>
      <c r="X12" s="2"/>
      <c r="Y12" s="2"/>
      <c r="AH12" s="32"/>
    </row>
    <row r="13" spans="1:35" x14ac:dyDescent="0.3">
      <c r="G13" s="2"/>
      <c r="I13" s="61"/>
      <c r="J13" s="47"/>
      <c r="K13" s="47"/>
      <c r="L13" s="58"/>
      <c r="M13" s="47"/>
      <c r="N13" s="47"/>
      <c r="O13" s="47"/>
      <c r="P13" s="47"/>
      <c r="Q13" s="47"/>
      <c r="R13" s="47"/>
      <c r="S13" s="47"/>
      <c r="W13" s="2"/>
      <c r="AH13" s="2"/>
    </row>
    <row r="14" spans="1:35" x14ac:dyDescent="0.3">
      <c r="H14" s="2"/>
      <c r="I14" s="62"/>
      <c r="J14" s="58"/>
      <c r="K14" s="58"/>
      <c r="L14" s="48"/>
      <c r="M14" s="47"/>
      <c r="N14" s="47"/>
      <c r="O14" s="47"/>
      <c r="P14" s="47"/>
      <c r="Q14" s="47"/>
      <c r="R14" s="47"/>
      <c r="S14" s="47"/>
      <c r="W14" s="2"/>
    </row>
    <row r="15" spans="1:35" x14ac:dyDescent="0.3">
      <c r="H15" s="2"/>
      <c r="I15" s="61"/>
      <c r="J15" s="58"/>
      <c r="K15" s="58"/>
      <c r="L15" s="47"/>
      <c r="M15" s="47"/>
      <c r="N15" s="47"/>
      <c r="O15" s="47"/>
      <c r="P15" s="47"/>
      <c r="Q15" s="47"/>
      <c r="R15" s="47"/>
      <c r="S15" s="47"/>
      <c r="W15" s="25"/>
      <c r="AH15" s="30"/>
    </row>
    <row r="16" spans="1:35" x14ac:dyDescent="0.3">
      <c r="G16" s="25"/>
      <c r="I16" s="32"/>
    </row>
    <row r="17" spans="1:35" x14ac:dyDescent="0.3">
      <c r="H17" s="25"/>
      <c r="I17" s="32"/>
      <c r="AH17" s="30"/>
    </row>
    <row r="18" spans="1:35" x14ac:dyDescent="0.3">
      <c r="H18" s="25"/>
      <c r="I18" s="32"/>
      <c r="K18" s="33"/>
    </row>
    <row r="19" spans="1:35" x14ac:dyDescent="0.3">
      <c r="H19" s="25"/>
      <c r="I19" s="32"/>
      <c r="AH19" s="25"/>
    </row>
    <row r="20" spans="1:35" x14ac:dyDescent="0.3">
      <c r="H20" s="25"/>
      <c r="I20" s="30"/>
    </row>
    <row r="29" spans="1:35" x14ac:dyDescent="0.3">
      <c r="E29" s="26"/>
      <c r="F29" s="26"/>
      <c r="G29" s="26"/>
      <c r="H29" s="26"/>
      <c r="I29" s="26"/>
      <c r="J29" s="26"/>
      <c r="K29" s="26"/>
      <c r="L29" s="26"/>
      <c r="M29" s="26"/>
      <c r="N29" s="26"/>
      <c r="O29" s="26"/>
      <c r="P29" s="26"/>
      <c r="Q29" s="26"/>
      <c r="R29" s="26"/>
      <c r="S29" s="26"/>
      <c r="T29" s="26"/>
      <c r="U29" s="26"/>
      <c r="V29" s="26"/>
      <c r="W29" s="26"/>
      <c r="X29" s="26"/>
      <c r="Y29" s="26"/>
      <c r="Z29" s="26"/>
    </row>
    <row r="30" spans="1:35" x14ac:dyDescent="0.3">
      <c r="A30" s="3" t="s">
        <v>52</v>
      </c>
      <c r="B30" s="10" t="s">
        <v>11</v>
      </c>
      <c r="C30" s="10" t="s">
        <v>12</v>
      </c>
      <c r="D30" s="10" t="s">
        <v>13</v>
      </c>
      <c r="E30" s="10" t="s">
        <v>14</v>
      </c>
      <c r="F30" s="10" t="s">
        <v>15</v>
      </c>
      <c r="G30" s="10" t="s">
        <v>16</v>
      </c>
      <c r="H30" s="10" t="s">
        <v>17</v>
      </c>
      <c r="I30" s="10" t="s">
        <v>18</v>
      </c>
      <c r="J30" s="10" t="s">
        <v>19</v>
      </c>
      <c r="K30" s="10" t="s">
        <v>20</v>
      </c>
      <c r="L30" s="10" t="s">
        <v>21</v>
      </c>
      <c r="M30" s="10" t="s">
        <v>22</v>
      </c>
      <c r="N30" s="10" t="s">
        <v>23</v>
      </c>
      <c r="O30" s="10" t="s">
        <v>24</v>
      </c>
      <c r="P30" s="10" t="s">
        <v>25</v>
      </c>
      <c r="Q30" s="10" t="s">
        <v>26</v>
      </c>
      <c r="R30" s="10" t="s">
        <v>27</v>
      </c>
      <c r="S30" s="10" t="s">
        <v>28</v>
      </c>
      <c r="T30" s="10" t="s">
        <v>29</v>
      </c>
      <c r="U30" s="10" t="s">
        <v>30</v>
      </c>
      <c r="V30" s="10" t="s">
        <v>31</v>
      </c>
      <c r="W30" s="10" t="s">
        <v>32</v>
      </c>
      <c r="X30" s="10" t="s">
        <v>33</v>
      </c>
      <c r="Y30" s="10" t="s">
        <v>34</v>
      </c>
      <c r="Z30" s="10" t="s">
        <v>35</v>
      </c>
      <c r="AA30" s="10" t="s">
        <v>36</v>
      </c>
      <c r="AB30" s="10" t="s">
        <v>37</v>
      </c>
      <c r="AC30" s="10" t="s">
        <v>38</v>
      </c>
      <c r="AD30" s="10" t="s">
        <v>39</v>
      </c>
      <c r="AE30" s="10" t="s">
        <v>40</v>
      </c>
      <c r="AF30" s="10" t="s">
        <v>41</v>
      </c>
      <c r="AG30" s="10" t="s">
        <v>42</v>
      </c>
      <c r="AH30" s="10" t="s">
        <v>43</v>
      </c>
    </row>
    <row r="31" spans="1:35" x14ac:dyDescent="0.3">
      <c r="A31" t="s">
        <v>44</v>
      </c>
      <c r="B31" s="2">
        <f>SUM($B$32:B32)</f>
        <v>0</v>
      </c>
      <c r="C31" s="2">
        <f>SUM($B$32:C32)</f>
        <v>0</v>
      </c>
      <c r="D31" s="2">
        <f>SUM($B$32:D32)</f>
        <v>0</v>
      </c>
      <c r="E31" s="2">
        <f>SUM($B$32:E32)</f>
        <v>277283</v>
      </c>
      <c r="F31" s="2">
        <f>SUM($B$32:F32)</f>
        <v>864283</v>
      </c>
      <c r="G31" s="2">
        <f>SUM($B$32:G32)</f>
        <v>1185000</v>
      </c>
      <c r="H31" s="2">
        <f>SUM($B$32:H32)</f>
        <v>1935000</v>
      </c>
      <c r="I31" s="2">
        <f>SUM($B$32:I32)</f>
        <v>2135000</v>
      </c>
      <c r="J31" s="2">
        <f>SUM($B$32:J32)</f>
        <v>3560000</v>
      </c>
      <c r="K31" s="2">
        <f>SUM($B$32:K32)</f>
        <v>3609985</v>
      </c>
      <c r="L31" s="2">
        <f>SUM($B$32:L32)</f>
        <v>3859985</v>
      </c>
      <c r="M31" s="2">
        <f>SUM($B$32:M32)</f>
        <v>4109985</v>
      </c>
      <c r="N31" s="2">
        <f>SUM($B$32:N32)</f>
        <v>4359985</v>
      </c>
      <c r="O31" s="2">
        <f>SUM($B$32:O32)</f>
        <v>4500000</v>
      </c>
      <c r="P31" s="2">
        <f>SUM($B$32:P32)</f>
        <v>4500000</v>
      </c>
      <c r="Q31" s="2">
        <f>SUM($B$32:Q32)</f>
        <v>4500000</v>
      </c>
      <c r="R31" s="2">
        <f>SUM($B$32:R32)</f>
        <v>4500000</v>
      </c>
      <c r="S31" s="2">
        <f>SUM($B$32:S32)</f>
        <v>4500000</v>
      </c>
      <c r="T31" s="2">
        <f>SUM($B$32:T32)</f>
        <v>4500000</v>
      </c>
      <c r="U31" s="2">
        <f>SUM($B$32:U32)</f>
        <v>4500000</v>
      </c>
      <c r="V31" s="2">
        <f>SUM($B$32:V32)</f>
        <v>4500000</v>
      </c>
      <c r="W31" s="2">
        <f>SUM($B$32:W32)</f>
        <v>4500000</v>
      </c>
      <c r="X31" s="2">
        <f>SUM($B$32:X32)</f>
        <v>4500000</v>
      </c>
      <c r="Y31" s="2">
        <f>SUM($B$32:Y32)</f>
        <v>4500000</v>
      </c>
      <c r="Z31" s="2">
        <f>SUM($B$32:Z32)</f>
        <v>4500000</v>
      </c>
      <c r="AA31" s="2">
        <f>SUM($B$32:AA32)</f>
        <v>4500000</v>
      </c>
      <c r="AB31" s="2">
        <f>SUM($B$32:AB32)</f>
        <v>4500000</v>
      </c>
      <c r="AC31" s="2">
        <f>SUM($B$32:AC32)</f>
        <v>4500000</v>
      </c>
      <c r="AD31" s="2">
        <f>SUM($B$32:AD32)</f>
        <v>4500000</v>
      </c>
      <c r="AE31" s="2">
        <f>SUM($B$32:AE32)</f>
        <v>4500000</v>
      </c>
      <c r="AF31" s="2">
        <f>SUM($B$32:AF32)</f>
        <v>4500000</v>
      </c>
      <c r="AG31" s="2">
        <f>SUM($B$32:AG32)</f>
        <v>4500000</v>
      </c>
      <c r="AH31" s="2">
        <f>SUM($B$32:AH32)</f>
        <v>4500000</v>
      </c>
      <c r="AI31" s="2"/>
    </row>
    <row r="32" spans="1:35" x14ac:dyDescent="0.3">
      <c r="A32" t="s">
        <v>45</v>
      </c>
      <c r="B32" s="13">
        <v>0</v>
      </c>
      <c r="C32" s="11"/>
      <c r="D32" s="11"/>
      <c r="E32" s="11">
        <f>E34</f>
        <v>277283</v>
      </c>
      <c r="F32" s="11">
        <f t="shared" ref="F32:K32" si="20">F34</f>
        <v>587000</v>
      </c>
      <c r="G32" s="11">
        <f t="shared" si="20"/>
        <v>320717</v>
      </c>
      <c r="H32" s="11">
        <f t="shared" si="20"/>
        <v>750000</v>
      </c>
      <c r="I32" s="11">
        <f t="shared" si="20"/>
        <v>200000</v>
      </c>
      <c r="J32" s="11">
        <f t="shared" si="20"/>
        <v>1425000</v>
      </c>
      <c r="K32" s="11">
        <f t="shared" si="20"/>
        <v>49985</v>
      </c>
      <c r="L32" s="11">
        <v>250000</v>
      </c>
      <c r="M32" s="11">
        <v>250000</v>
      </c>
      <c r="N32" s="11">
        <v>250000</v>
      </c>
      <c r="O32" s="11">
        <v>140015</v>
      </c>
      <c r="P32" s="11">
        <v>0</v>
      </c>
      <c r="Q32" s="11">
        <v>0</v>
      </c>
      <c r="R32" s="11">
        <v>0</v>
      </c>
      <c r="S32" s="11">
        <v>0</v>
      </c>
      <c r="T32" s="11">
        <v>0</v>
      </c>
      <c r="U32" s="11">
        <v>0</v>
      </c>
      <c r="V32" s="11">
        <v>0</v>
      </c>
      <c r="W32" s="11">
        <v>0</v>
      </c>
      <c r="X32" s="11">
        <v>0</v>
      </c>
      <c r="Y32" s="11">
        <v>0</v>
      </c>
      <c r="Z32" s="11">
        <v>0</v>
      </c>
      <c r="AA32" s="11">
        <v>0</v>
      </c>
      <c r="AB32" s="11">
        <v>0</v>
      </c>
      <c r="AC32" s="11">
        <v>0</v>
      </c>
      <c r="AD32" s="11">
        <v>0</v>
      </c>
      <c r="AE32" s="11">
        <v>0</v>
      </c>
      <c r="AF32" s="11">
        <v>0</v>
      </c>
      <c r="AG32" s="11">
        <v>0</v>
      </c>
      <c r="AH32" s="11">
        <v>0</v>
      </c>
    </row>
    <row r="33" spans="1:57" x14ac:dyDescent="0.3">
      <c r="A33" t="s">
        <v>46</v>
      </c>
      <c r="B33" s="2">
        <f>SUM($B34:B34)</f>
        <v>0</v>
      </c>
      <c r="C33" s="17">
        <f>B33+C34</f>
        <v>0</v>
      </c>
      <c r="D33" s="17">
        <f t="shared" ref="D33:W33" si="21">C33+D34</f>
        <v>0</v>
      </c>
      <c r="E33" s="17">
        <f t="shared" si="21"/>
        <v>277283</v>
      </c>
      <c r="F33" s="17">
        <f t="shared" si="21"/>
        <v>864283</v>
      </c>
      <c r="G33" s="17">
        <f t="shared" si="21"/>
        <v>1185000</v>
      </c>
      <c r="H33" s="17">
        <f t="shared" si="21"/>
        <v>1935000</v>
      </c>
      <c r="I33" s="17">
        <f>H33+I34</f>
        <v>2135000</v>
      </c>
      <c r="J33" s="17">
        <f t="shared" si="21"/>
        <v>3560000</v>
      </c>
      <c r="K33" s="17">
        <f>J33+K34</f>
        <v>3609985</v>
      </c>
      <c r="L33" s="17">
        <f t="shared" si="21"/>
        <v>3609985</v>
      </c>
      <c r="M33" s="17">
        <f t="shared" si="21"/>
        <v>3609985</v>
      </c>
      <c r="N33" s="17">
        <f t="shared" si="21"/>
        <v>3609985</v>
      </c>
      <c r="O33" s="17">
        <f t="shared" si="21"/>
        <v>3653646.9</v>
      </c>
      <c r="P33" s="17">
        <f t="shared" si="21"/>
        <v>3653646.9</v>
      </c>
      <c r="Q33" s="17">
        <f t="shared" si="21"/>
        <v>3653646.9</v>
      </c>
      <c r="R33" s="17">
        <f t="shared" si="21"/>
        <v>3653646.9</v>
      </c>
      <c r="S33" s="17">
        <f t="shared" si="21"/>
        <v>3653646.9</v>
      </c>
      <c r="T33" s="17">
        <f t="shared" si="21"/>
        <v>4975185.9000000004</v>
      </c>
      <c r="U33" s="17">
        <f t="shared" si="21"/>
        <v>4975185.9000000004</v>
      </c>
      <c r="V33" s="17">
        <f t="shared" si="21"/>
        <v>5043223.8400000008</v>
      </c>
      <c r="W33" s="17">
        <f t="shared" si="21"/>
        <v>5055168.8400000008</v>
      </c>
      <c r="X33" s="17">
        <f t="shared" ref="X33" si="22">W33+X34</f>
        <v>5055168.8400000008</v>
      </c>
      <c r="Y33" s="17">
        <f t="shared" ref="Y33" si="23">X33+Y34</f>
        <v>5055168.8400000008</v>
      </c>
      <c r="Z33" s="17">
        <f t="shared" ref="Z33" si="24">Y33+Z34</f>
        <v>5055168.8400000008</v>
      </c>
      <c r="AA33" s="17">
        <f t="shared" ref="AA33" si="25">Z33+AA34</f>
        <v>5055168.8400000008</v>
      </c>
      <c r="AB33" s="17">
        <f t="shared" ref="AB33" si="26">AA33+AB34</f>
        <v>5055168.8400000008</v>
      </c>
      <c r="AC33" s="17">
        <f t="shared" ref="AC33" si="27">AB33+AC34</f>
        <v>5055168.8400000008</v>
      </c>
      <c r="AD33" s="17">
        <f t="shared" ref="AD33" si="28">AC33+AD34</f>
        <v>5055168.8400000008</v>
      </c>
      <c r="AE33" s="17">
        <f t="shared" ref="AE33" si="29">AD33+AE34</f>
        <v>5055168.8400000008</v>
      </c>
      <c r="AF33" s="17">
        <f t="shared" ref="AF33" si="30">AE33+AF34</f>
        <v>5055168.8400000008</v>
      </c>
      <c r="AG33" s="17">
        <f t="shared" ref="AG33" si="31">AF33+AG34</f>
        <v>5055168.8400000008</v>
      </c>
      <c r="AH33" s="17">
        <f t="shared" ref="AH33" si="32">AG33+AH34</f>
        <v>5055168.8400000008</v>
      </c>
    </row>
    <row r="34" spans="1:57" x14ac:dyDescent="0.3">
      <c r="A34" s="15" t="s">
        <v>47</v>
      </c>
      <c r="B34" s="13">
        <v>0</v>
      </c>
      <c r="C34" s="19">
        <v>0</v>
      </c>
      <c r="D34" s="19">
        <v>0</v>
      </c>
      <c r="E34" s="19">
        <v>277283</v>
      </c>
      <c r="F34" s="19">
        <v>587000</v>
      </c>
      <c r="G34" s="19">
        <v>320717</v>
      </c>
      <c r="H34" s="17">
        <v>750000</v>
      </c>
      <c r="I34" s="17">
        <v>200000</v>
      </c>
      <c r="J34" s="17">
        <v>1425000</v>
      </c>
      <c r="K34" s="17">
        <v>49985</v>
      </c>
      <c r="L34" s="17">
        <v>0</v>
      </c>
      <c r="M34" s="17">
        <v>0</v>
      </c>
      <c r="N34" s="17">
        <v>0</v>
      </c>
      <c r="O34" s="19">
        <v>43661.9</v>
      </c>
      <c r="P34" s="19">
        <v>0</v>
      </c>
      <c r="Q34" s="19">
        <v>0</v>
      </c>
      <c r="R34" s="19">
        <v>0</v>
      </c>
      <c r="S34" s="19">
        <v>0</v>
      </c>
      <c r="T34" s="19">
        <v>1321539</v>
      </c>
      <c r="U34" s="19">
        <v>0</v>
      </c>
      <c r="V34" s="19">
        <v>68037.94</v>
      </c>
      <c r="W34" s="19">
        <v>11945</v>
      </c>
      <c r="X34" s="74">
        <v>0</v>
      </c>
      <c r="Y34" s="74">
        <v>0</v>
      </c>
      <c r="Z34" s="19">
        <v>0</v>
      </c>
      <c r="AA34" s="19"/>
      <c r="AB34" s="19"/>
      <c r="AC34" s="19"/>
      <c r="AD34" s="19"/>
      <c r="AE34" s="19"/>
      <c r="AF34" s="19"/>
      <c r="AG34" s="19"/>
      <c r="AH34" s="19"/>
      <c r="AI34" s="2"/>
      <c r="AJ34" s="2"/>
      <c r="AK34" s="2"/>
      <c r="AL34" s="2"/>
      <c r="AM34" s="2"/>
      <c r="AN34" s="2"/>
      <c r="AO34" s="2"/>
      <c r="AP34" s="2"/>
      <c r="AQ34" s="2"/>
      <c r="AR34" s="2"/>
      <c r="AS34" s="2"/>
      <c r="AT34" s="2"/>
      <c r="AU34" s="2"/>
      <c r="AV34" s="2"/>
      <c r="AW34" s="2"/>
      <c r="AX34" s="2"/>
      <c r="AY34" s="2"/>
      <c r="AZ34" s="2"/>
      <c r="BA34" s="2"/>
      <c r="BB34" s="2"/>
      <c r="BC34" s="2"/>
      <c r="BD34" s="2"/>
      <c r="BE34" s="2"/>
    </row>
    <row r="35" spans="1:57" x14ac:dyDescent="0.3">
      <c r="I35" s="47"/>
      <c r="J35" s="47"/>
      <c r="K35" s="47"/>
      <c r="L35" s="47"/>
      <c r="M35" s="47"/>
      <c r="N35" s="47"/>
      <c r="O35" s="47"/>
      <c r="P35" s="47"/>
      <c r="Q35" s="47"/>
      <c r="R35" s="47"/>
    </row>
    <row r="36" spans="1:57" x14ac:dyDescent="0.3">
      <c r="A36" s="47" t="s">
        <v>48</v>
      </c>
      <c r="I36" s="47" t="s">
        <v>53</v>
      </c>
      <c r="J36" s="53">
        <v>0</v>
      </c>
      <c r="K36" s="54">
        <v>17618.310000000001</v>
      </c>
      <c r="L36" s="54"/>
      <c r="M36" s="54"/>
      <c r="N36" s="54"/>
      <c r="O36" s="54"/>
      <c r="P36" s="54"/>
      <c r="Q36" s="54"/>
      <c r="R36" s="54"/>
    </row>
    <row r="37" spans="1:57" ht="83.85" x14ac:dyDescent="0.3">
      <c r="H37" s="2"/>
      <c r="I37" s="55" t="s">
        <v>54</v>
      </c>
      <c r="J37" s="53">
        <v>0</v>
      </c>
      <c r="K37" s="54">
        <v>1425000</v>
      </c>
      <c r="L37" s="54"/>
      <c r="M37" s="54"/>
      <c r="N37" s="54"/>
      <c r="O37" s="54"/>
      <c r="P37" s="54"/>
      <c r="Q37" s="54"/>
      <c r="R37" s="54"/>
    </row>
    <row r="38" spans="1:57" ht="27.95" x14ac:dyDescent="0.3">
      <c r="H38" s="2"/>
      <c r="I38" s="55" t="s">
        <v>55</v>
      </c>
      <c r="J38" s="53">
        <v>0</v>
      </c>
      <c r="K38" s="54"/>
      <c r="L38" s="54"/>
      <c r="M38" s="54"/>
      <c r="N38" s="54"/>
      <c r="O38" s="54"/>
      <c r="P38" s="54"/>
      <c r="Q38" s="54"/>
      <c r="R38" s="54"/>
      <c r="AC38" s="32"/>
    </row>
    <row r="39" spans="1:57" ht="27.95" x14ac:dyDescent="0.3">
      <c r="H39" s="2"/>
      <c r="I39" s="55" t="s">
        <v>56</v>
      </c>
      <c r="J39" s="53">
        <v>0</v>
      </c>
      <c r="K39" s="54"/>
      <c r="L39" s="54"/>
      <c r="M39" s="54"/>
      <c r="N39" s="54"/>
      <c r="O39" s="54"/>
      <c r="P39" s="54"/>
      <c r="Q39" s="54"/>
      <c r="R39" s="54"/>
      <c r="AC39" s="32"/>
    </row>
    <row r="40" spans="1:57" s="4" customFormat="1" x14ac:dyDescent="0.3">
      <c r="H40" s="36"/>
      <c r="I40" s="56" t="s">
        <v>57</v>
      </c>
      <c r="J40" s="57">
        <f>SUM(J36:J39)</f>
        <v>0</v>
      </c>
      <c r="K40" s="57">
        <f t="shared" ref="K40" si="33">SUM(K36:K39)</f>
        <v>1442618.31</v>
      </c>
      <c r="L40" s="57"/>
      <c r="M40" s="57"/>
      <c r="N40" s="57"/>
      <c r="O40" s="57"/>
      <c r="P40" s="57"/>
      <c r="Q40" s="57"/>
      <c r="R40" s="57"/>
      <c r="AC40" s="67"/>
    </row>
    <row r="41" spans="1:57" x14ac:dyDescent="0.3">
      <c r="I41" s="58"/>
      <c r="J41" s="47"/>
      <c r="K41" s="59"/>
      <c r="L41" s="47"/>
      <c r="M41" s="47"/>
      <c r="N41" s="47"/>
      <c r="O41" s="47"/>
      <c r="P41" s="47"/>
      <c r="Q41" s="47"/>
      <c r="R41" s="47"/>
      <c r="AC41" s="2"/>
      <c r="AH41" s="2"/>
    </row>
    <row r="42" spans="1:57" x14ac:dyDescent="0.3">
      <c r="I42" s="58"/>
      <c r="J42" s="47"/>
      <c r="K42" s="47"/>
      <c r="L42" s="54"/>
      <c r="M42" s="47"/>
      <c r="N42" s="47"/>
      <c r="O42" s="47"/>
      <c r="P42" s="47"/>
      <c r="Q42" s="47"/>
      <c r="R42" s="47"/>
    </row>
    <row r="43" spans="1:57" x14ac:dyDescent="0.3">
      <c r="I43" s="25"/>
    </row>
    <row r="59" spans="1:35" x14ac:dyDescent="0.3">
      <c r="A59" s="3" t="s">
        <v>58</v>
      </c>
      <c r="B59" s="10" t="s">
        <v>11</v>
      </c>
      <c r="C59" s="10" t="s">
        <v>12</v>
      </c>
      <c r="D59" s="10" t="s">
        <v>13</v>
      </c>
      <c r="E59" s="10" t="s">
        <v>14</v>
      </c>
      <c r="F59" s="10" t="s">
        <v>15</v>
      </c>
      <c r="G59" s="10" t="s">
        <v>16</v>
      </c>
      <c r="H59" s="10" t="s">
        <v>17</v>
      </c>
      <c r="I59" s="10" t="s">
        <v>18</v>
      </c>
      <c r="J59" s="10" t="s">
        <v>19</v>
      </c>
      <c r="K59" s="10" t="s">
        <v>20</v>
      </c>
      <c r="L59" s="10" t="s">
        <v>21</v>
      </c>
      <c r="M59" s="10" t="s">
        <v>22</v>
      </c>
      <c r="N59" s="10" t="s">
        <v>23</v>
      </c>
      <c r="O59" s="10" t="s">
        <v>24</v>
      </c>
      <c r="P59" s="10" t="s">
        <v>25</v>
      </c>
      <c r="Q59" s="10" t="s">
        <v>26</v>
      </c>
      <c r="R59" s="10" t="s">
        <v>27</v>
      </c>
      <c r="S59" s="10" t="s">
        <v>28</v>
      </c>
      <c r="T59" s="10" t="s">
        <v>29</v>
      </c>
      <c r="U59" s="10" t="s">
        <v>30</v>
      </c>
      <c r="V59" s="10" t="s">
        <v>31</v>
      </c>
      <c r="W59" s="10" t="s">
        <v>32</v>
      </c>
      <c r="X59" s="10" t="s">
        <v>33</v>
      </c>
      <c r="Y59" s="10" t="s">
        <v>34</v>
      </c>
      <c r="Z59" s="10" t="s">
        <v>35</v>
      </c>
      <c r="AA59" s="10" t="s">
        <v>36</v>
      </c>
      <c r="AB59" s="10" t="s">
        <v>37</v>
      </c>
      <c r="AC59" s="10" t="s">
        <v>38</v>
      </c>
      <c r="AD59" s="10" t="s">
        <v>39</v>
      </c>
      <c r="AE59" s="10" t="s">
        <v>40</v>
      </c>
      <c r="AF59" s="10" t="s">
        <v>41</v>
      </c>
      <c r="AG59" s="10" t="s">
        <v>42</v>
      </c>
      <c r="AH59" s="10" t="s">
        <v>43</v>
      </c>
    </row>
    <row r="60" spans="1:35" x14ac:dyDescent="0.3">
      <c r="A60" t="s">
        <v>44</v>
      </c>
      <c r="B60" s="2">
        <f>SUM($B61:B61)</f>
        <v>0</v>
      </c>
      <c r="C60" s="2">
        <f>SUM($B61:C61)</f>
        <v>0</v>
      </c>
      <c r="D60" s="2">
        <f>SUM($B61:D61)</f>
        <v>0</v>
      </c>
      <c r="E60" s="2">
        <f>SUM($B61:E61)</f>
        <v>578685.9</v>
      </c>
      <c r="F60" s="2">
        <f>SUM($B61:F61)</f>
        <v>1695563.7599999998</v>
      </c>
      <c r="G60" s="2">
        <f>SUM($B61:G61)</f>
        <v>2464354.8199999998</v>
      </c>
      <c r="H60" s="2">
        <f>SUM($B61:H61)</f>
        <v>3428817.5599999996</v>
      </c>
      <c r="I60" s="2">
        <f>SUM($B61:I61)</f>
        <v>4083338.5599999996</v>
      </c>
      <c r="J60" s="2">
        <f>SUM($B61:J61)</f>
        <v>6210201.5999999996</v>
      </c>
      <c r="K60" s="2">
        <f>SUM($B61:K61)</f>
        <v>8411874.5999999996</v>
      </c>
      <c r="L60" s="2">
        <f>SUM($B61:L61)</f>
        <v>9585784.5999999996</v>
      </c>
      <c r="M60" s="2">
        <f>SUM($B61:M61)</f>
        <v>12371382.6</v>
      </c>
      <c r="N60" s="2">
        <f>SUM($B61:N61)</f>
        <v>13048080.199999999</v>
      </c>
      <c r="O60" s="2">
        <f>SUM($B61:O61)</f>
        <v>13548080.199999999</v>
      </c>
      <c r="P60" s="2">
        <f>SUM($B61:P61)</f>
        <v>13739672.199999999</v>
      </c>
      <c r="Q60" s="2">
        <f>SUM($B61:Q61)</f>
        <v>13889672.199999999</v>
      </c>
      <c r="R60" s="2">
        <f>SUM($B61:R61)</f>
        <v>14039672.199999999</v>
      </c>
      <c r="S60" s="2">
        <f>SUM($B61:S61)</f>
        <v>14189672.199999999</v>
      </c>
      <c r="T60" s="2">
        <f>SUM($B61:T61)</f>
        <v>14339672.199999999</v>
      </c>
      <c r="U60" s="2">
        <f>SUM($B61:U61)</f>
        <v>14419672.199999999</v>
      </c>
      <c r="V60" s="2">
        <f>SUM($B61:V61)</f>
        <v>14499672.199999999</v>
      </c>
      <c r="W60" s="2">
        <f>SUM($B61:W61)</f>
        <v>14579672.199999999</v>
      </c>
      <c r="X60" s="2">
        <f>SUM($B61:X61)</f>
        <v>14659672.199999999</v>
      </c>
      <c r="Y60" s="2">
        <f>SUM($B61:Y61)</f>
        <v>14739672.199999999</v>
      </c>
      <c r="Z60" s="2">
        <f>SUM($B61:Z61)</f>
        <v>14819672.199999999</v>
      </c>
      <c r="AA60" s="2">
        <f>SUM($B61:AA61)</f>
        <v>14899672.199999999</v>
      </c>
      <c r="AB60" s="2">
        <f>SUM($B61:AB61)</f>
        <v>15006450.199999999</v>
      </c>
      <c r="AC60" s="2">
        <f>SUM($B61:AC61)</f>
        <v>15006450.199999999</v>
      </c>
      <c r="AD60" s="2">
        <f>SUM($B61:AD61)</f>
        <v>15006450.199999999</v>
      </c>
      <c r="AE60" s="2">
        <f>SUM($B61:AE61)</f>
        <v>15006450.199999999</v>
      </c>
      <c r="AF60" s="2">
        <f>SUM($B61:AF61)</f>
        <v>15006450.199999999</v>
      </c>
      <c r="AG60" s="2">
        <f>SUM($B61:AG61)</f>
        <v>15006450.199999999</v>
      </c>
      <c r="AH60" s="2">
        <f>SUM($B61:AH61)</f>
        <v>15006450.199999999</v>
      </c>
      <c r="AI60" s="2"/>
    </row>
    <row r="61" spans="1:35" x14ac:dyDescent="0.3">
      <c r="A61" t="s">
        <v>45</v>
      </c>
      <c r="B61" s="13">
        <v>0</v>
      </c>
      <c r="C61" s="11"/>
      <c r="D61" s="11"/>
      <c r="E61" s="11">
        <f>E63</f>
        <v>578685.9</v>
      </c>
      <c r="F61" s="11">
        <f t="shared" ref="F61:N61" si="34">F63</f>
        <v>1116877.8599999999</v>
      </c>
      <c r="G61" s="11">
        <f t="shared" si="34"/>
        <v>768791.05999999994</v>
      </c>
      <c r="H61" s="11">
        <f t="shared" si="34"/>
        <v>964462.74</v>
      </c>
      <c r="I61" s="11">
        <f t="shared" si="34"/>
        <v>654521</v>
      </c>
      <c r="J61" s="11">
        <f t="shared" si="34"/>
        <v>2126863.04</v>
      </c>
      <c r="K61" s="11">
        <f t="shared" si="34"/>
        <v>2201673</v>
      </c>
      <c r="L61" s="11">
        <f t="shared" si="34"/>
        <v>1173910</v>
      </c>
      <c r="M61" s="11">
        <f t="shared" si="34"/>
        <v>2785598</v>
      </c>
      <c r="N61" s="11">
        <f t="shared" si="34"/>
        <v>676697.59999999998</v>
      </c>
      <c r="O61" s="11">
        <v>500000</v>
      </c>
      <c r="P61" s="11">
        <f>200000-8408</f>
        <v>191592</v>
      </c>
      <c r="Q61" s="11">
        <v>150000</v>
      </c>
      <c r="R61" s="11">
        <v>150000</v>
      </c>
      <c r="S61" s="11">
        <v>150000</v>
      </c>
      <c r="T61" s="11">
        <v>150000</v>
      </c>
      <c r="U61" s="11">
        <v>80000</v>
      </c>
      <c r="V61" s="11">
        <v>80000</v>
      </c>
      <c r="W61" s="11">
        <v>80000</v>
      </c>
      <c r="X61" s="11">
        <v>80000</v>
      </c>
      <c r="Y61" s="11">
        <v>80000</v>
      </c>
      <c r="Z61" s="11">
        <v>80000</v>
      </c>
      <c r="AA61" s="11">
        <v>80000</v>
      </c>
      <c r="AB61" s="11">
        <v>106778</v>
      </c>
      <c r="AC61" s="11">
        <v>0</v>
      </c>
      <c r="AD61" s="11">
        <v>0</v>
      </c>
      <c r="AE61" s="11">
        <v>0</v>
      </c>
      <c r="AF61" s="11">
        <v>0</v>
      </c>
      <c r="AG61" s="11">
        <v>0</v>
      </c>
      <c r="AH61" s="11">
        <v>0</v>
      </c>
    </row>
    <row r="62" spans="1:35" x14ac:dyDescent="0.3">
      <c r="A62" t="s">
        <v>46</v>
      </c>
      <c r="B62" s="2">
        <f>SUM($B63:B63)</f>
        <v>0</v>
      </c>
      <c r="C62" s="17">
        <f>SUM($B63:C63)</f>
        <v>0</v>
      </c>
      <c r="D62" s="17">
        <f>SUM($B63:D63)</f>
        <v>0</v>
      </c>
      <c r="E62" s="17">
        <f>SUM($B63:E63)</f>
        <v>578685.9</v>
      </c>
      <c r="F62" s="17">
        <f>E62+F63</f>
        <v>1695563.7599999998</v>
      </c>
      <c r="G62" s="17">
        <f>F62+G63</f>
        <v>2464354.8199999998</v>
      </c>
      <c r="H62" s="17">
        <f t="shared" ref="H62:O62" si="35">G62+H63</f>
        <v>3428817.5599999996</v>
      </c>
      <c r="I62" s="17">
        <f>H62+I63</f>
        <v>4083338.5599999996</v>
      </c>
      <c r="J62" s="17">
        <f t="shared" si="35"/>
        <v>6210201.5999999996</v>
      </c>
      <c r="K62" s="17">
        <f>J62+K63</f>
        <v>8411874.5999999996</v>
      </c>
      <c r="L62" s="17">
        <f t="shared" si="35"/>
        <v>9585784.5999999996</v>
      </c>
      <c r="M62" s="17">
        <f t="shared" si="35"/>
        <v>12371382.6</v>
      </c>
      <c r="N62" s="17">
        <f t="shared" si="35"/>
        <v>13048080.199999999</v>
      </c>
      <c r="O62" s="17">
        <f t="shared" si="35"/>
        <v>14163213.989999998</v>
      </c>
      <c r="P62" s="17">
        <f>SUM($B63:P63)</f>
        <v>14215479.329999998</v>
      </c>
      <c r="Q62" s="17">
        <f>SUM($B63:Q63)</f>
        <v>14487603.619999997</v>
      </c>
      <c r="R62" s="17">
        <f>SUM($B63:R63)</f>
        <v>14820010.919999998</v>
      </c>
      <c r="S62" s="17">
        <f>SUM($B63:S63)</f>
        <v>14896224.379999999</v>
      </c>
      <c r="T62" s="17">
        <f>SUM($B63:T63)</f>
        <v>15222735.609999999</v>
      </c>
      <c r="U62" s="17">
        <f>SUM($B63:U63)</f>
        <v>15222877.07</v>
      </c>
      <c r="V62" s="17">
        <f>SUM($B63:V63)</f>
        <v>15227664.530000001</v>
      </c>
      <c r="W62" s="17">
        <f>SUM($B63:W63)</f>
        <v>15228218.870000001</v>
      </c>
      <c r="X62" s="73">
        <v>15228219</v>
      </c>
      <c r="Y62" s="73">
        <v>15228219</v>
      </c>
      <c r="Z62" s="17">
        <f>SUM($B63:Z63)</f>
        <v>15228218.870000001</v>
      </c>
      <c r="AA62" s="17">
        <f>SUM($B63:AA63)</f>
        <v>15228218.870000001</v>
      </c>
      <c r="AB62" s="17">
        <f>SUM($B63:AB63)</f>
        <v>15228218.870000001</v>
      </c>
      <c r="AC62" s="17">
        <f>SUM($B63:AC63)</f>
        <v>15228218.870000001</v>
      </c>
      <c r="AD62" s="17">
        <f>SUM($B63:AD63)</f>
        <v>15228218.870000001</v>
      </c>
      <c r="AE62" s="17">
        <f>SUM($B63:AE63)</f>
        <v>15228218.870000001</v>
      </c>
      <c r="AF62" s="17">
        <f>SUM($B63:AF63)</f>
        <v>15228218.870000001</v>
      </c>
      <c r="AG62" s="17">
        <f>SUM($B63:AG63)</f>
        <v>15228218.870000001</v>
      </c>
      <c r="AH62" s="17">
        <f>SUM($B63:AH63)</f>
        <v>15228218.870000001</v>
      </c>
    </row>
    <row r="63" spans="1:35" x14ac:dyDescent="0.3">
      <c r="A63" s="15" t="s">
        <v>47</v>
      </c>
      <c r="B63" s="13">
        <v>0</v>
      </c>
      <c r="C63" s="18">
        <v>0</v>
      </c>
      <c r="D63" s="18">
        <v>0</v>
      </c>
      <c r="E63" s="17">
        <v>578685.9</v>
      </c>
      <c r="F63" s="17">
        <v>1116877.8599999999</v>
      </c>
      <c r="G63" s="17">
        <v>768791.05999999994</v>
      </c>
      <c r="H63" s="17">
        <v>964462.74</v>
      </c>
      <c r="I63" s="17">
        <v>654521</v>
      </c>
      <c r="J63" s="17">
        <v>2126863.04</v>
      </c>
      <c r="K63" s="17">
        <v>2201673</v>
      </c>
      <c r="L63" s="17">
        <v>1173910</v>
      </c>
      <c r="M63" s="17">
        <v>2785598</v>
      </c>
      <c r="N63" s="17">
        <v>676697.59999999998</v>
      </c>
      <c r="O63" s="17">
        <v>1115133.79</v>
      </c>
      <c r="P63" s="17">
        <v>52265.34</v>
      </c>
      <c r="Q63" s="17">
        <v>272124.28999999998</v>
      </c>
      <c r="R63" s="17">
        <v>332407.3</v>
      </c>
      <c r="S63" s="17">
        <v>76213.460000000006</v>
      </c>
      <c r="T63" s="17">
        <v>326511.23</v>
      </c>
      <c r="U63" s="72">
        <v>141.46</v>
      </c>
      <c r="V63" s="17">
        <v>4787.46</v>
      </c>
      <c r="W63" s="17">
        <v>554.34</v>
      </c>
      <c r="X63" s="73">
        <v>0</v>
      </c>
      <c r="Y63" s="73">
        <v>0</v>
      </c>
      <c r="Z63" s="17">
        <v>0</v>
      </c>
      <c r="AA63" s="17"/>
      <c r="AB63" s="17"/>
      <c r="AC63" s="17"/>
      <c r="AD63" s="17"/>
      <c r="AE63" s="17"/>
      <c r="AF63" s="17"/>
      <c r="AG63" s="17"/>
      <c r="AH63" s="17"/>
    </row>
    <row r="65" spans="1:34" s="35" customFormat="1" x14ac:dyDescent="0.3">
      <c r="A65" s="43" t="s">
        <v>48</v>
      </c>
      <c r="I65" s="43" t="s">
        <v>59</v>
      </c>
      <c r="J65" s="44">
        <v>41765</v>
      </c>
      <c r="K65" s="44">
        <v>2947.87</v>
      </c>
      <c r="L65" s="45">
        <v>-744.53</v>
      </c>
      <c r="M65" s="46">
        <v>0</v>
      </c>
      <c r="N65" s="45">
        <v>-2203.34</v>
      </c>
      <c r="O65" s="46"/>
      <c r="P65" s="46"/>
      <c r="Q65" s="46"/>
      <c r="R65" s="46"/>
    </row>
    <row r="66" spans="1:34" x14ac:dyDescent="0.3">
      <c r="I66" s="47" t="s">
        <v>60</v>
      </c>
      <c r="J66" s="48"/>
      <c r="K66" s="48">
        <v>1435248.01</v>
      </c>
      <c r="L66" s="48">
        <v>1552235.33</v>
      </c>
      <c r="M66" s="48">
        <v>1063965.04</v>
      </c>
      <c r="N66" s="49">
        <v>2797697.62</v>
      </c>
      <c r="O66" s="49">
        <v>833453.9</v>
      </c>
      <c r="P66" s="49">
        <v>1068421.24</v>
      </c>
      <c r="Q66" s="49">
        <v>130756.67</v>
      </c>
      <c r="R66" s="49">
        <v>739402.4</v>
      </c>
      <c r="AH66" s="2"/>
    </row>
    <row r="67" spans="1:34" x14ac:dyDescent="0.3">
      <c r="G67" s="2"/>
      <c r="H67" s="13"/>
      <c r="I67" s="47" t="s">
        <v>61</v>
      </c>
      <c r="J67" s="48"/>
      <c r="K67" s="48">
        <v>209025.97</v>
      </c>
      <c r="L67" s="48">
        <v>135163.18</v>
      </c>
      <c r="M67" s="48">
        <v>211341</v>
      </c>
      <c r="N67" s="49">
        <v>137086.68</v>
      </c>
      <c r="O67" s="49">
        <v>1837.5</v>
      </c>
      <c r="P67" s="49">
        <v>7458.08</v>
      </c>
      <c r="Q67" s="47"/>
      <c r="R67" s="49">
        <v>2809.67</v>
      </c>
    </row>
    <row r="68" spans="1:34" s="4" customFormat="1" x14ac:dyDescent="0.3">
      <c r="I68" s="50" t="s">
        <v>62</v>
      </c>
      <c r="J68" s="51">
        <f>SUM(J65:J67)</f>
        <v>41765</v>
      </c>
      <c r="K68" s="51">
        <f t="shared" ref="K68:R68" si="36">SUM(K65:K67)</f>
        <v>1647221.85</v>
      </c>
      <c r="L68" s="51">
        <f t="shared" si="36"/>
        <v>1686653.98</v>
      </c>
      <c r="M68" s="51">
        <f t="shared" si="36"/>
        <v>1275306.04</v>
      </c>
      <c r="N68" s="51">
        <f t="shared" si="36"/>
        <v>2932580.9600000004</v>
      </c>
      <c r="O68" s="51">
        <f t="shared" si="36"/>
        <v>835291.4</v>
      </c>
      <c r="P68" s="51">
        <f t="shared" si="36"/>
        <v>1075879.32</v>
      </c>
      <c r="Q68" s="51">
        <f t="shared" si="36"/>
        <v>130756.67</v>
      </c>
      <c r="R68" s="51">
        <f t="shared" si="36"/>
        <v>742212.07000000007</v>
      </c>
    </row>
    <row r="69" spans="1:34" x14ac:dyDescent="0.3">
      <c r="I69" s="52"/>
      <c r="J69" s="47"/>
      <c r="K69" s="47"/>
      <c r="L69" s="47"/>
      <c r="M69" s="47"/>
      <c r="N69" s="47"/>
      <c r="O69" s="47"/>
      <c r="P69" s="47"/>
      <c r="Q69" s="47"/>
      <c r="R69" s="47"/>
    </row>
    <row r="70" spans="1:34" x14ac:dyDescent="0.3">
      <c r="I70" s="30"/>
    </row>
    <row r="71" spans="1:34" x14ac:dyDescent="0.3">
      <c r="H71" s="2"/>
    </row>
    <row r="72" spans="1:34" x14ac:dyDescent="0.3">
      <c r="AE72" s="2"/>
    </row>
    <row r="89" spans="1:34" x14ac:dyDescent="0.3">
      <c r="A89" s="3" t="s">
        <v>63</v>
      </c>
      <c r="B89" s="10" t="s">
        <v>11</v>
      </c>
      <c r="C89" s="10" t="s">
        <v>12</v>
      </c>
      <c r="D89" s="10" t="s">
        <v>13</v>
      </c>
      <c r="E89" s="10" t="s">
        <v>14</v>
      </c>
      <c r="F89" s="10" t="s">
        <v>15</v>
      </c>
      <c r="G89" s="10" t="s">
        <v>16</v>
      </c>
      <c r="H89" s="10" t="s">
        <v>17</v>
      </c>
      <c r="I89" s="10" t="s">
        <v>18</v>
      </c>
      <c r="J89" s="10" t="s">
        <v>19</v>
      </c>
      <c r="K89" s="10" t="s">
        <v>20</v>
      </c>
      <c r="L89" s="10" t="s">
        <v>21</v>
      </c>
      <c r="M89" s="10" t="s">
        <v>22</v>
      </c>
      <c r="N89" s="10" t="s">
        <v>23</v>
      </c>
      <c r="O89" s="10" t="s">
        <v>24</v>
      </c>
      <c r="P89" s="10" t="s">
        <v>25</v>
      </c>
      <c r="Q89" s="10" t="s">
        <v>26</v>
      </c>
      <c r="R89" s="10" t="s">
        <v>27</v>
      </c>
      <c r="S89" s="10" t="s">
        <v>28</v>
      </c>
      <c r="T89" s="10" t="s">
        <v>29</v>
      </c>
      <c r="U89" s="10" t="s">
        <v>30</v>
      </c>
      <c r="V89" s="10" t="s">
        <v>31</v>
      </c>
      <c r="W89" s="10" t="s">
        <v>32</v>
      </c>
      <c r="X89" s="10" t="s">
        <v>33</v>
      </c>
      <c r="Y89" s="10" t="s">
        <v>34</v>
      </c>
      <c r="Z89" s="10" t="s">
        <v>35</v>
      </c>
      <c r="AA89" s="10" t="s">
        <v>36</v>
      </c>
      <c r="AB89" s="10" t="s">
        <v>37</v>
      </c>
      <c r="AC89" s="10" t="s">
        <v>38</v>
      </c>
      <c r="AD89" s="10" t="s">
        <v>39</v>
      </c>
      <c r="AE89" s="10" t="s">
        <v>40</v>
      </c>
      <c r="AF89" s="10" t="s">
        <v>41</v>
      </c>
      <c r="AG89" s="10" t="s">
        <v>42</v>
      </c>
      <c r="AH89" s="10" t="s">
        <v>43</v>
      </c>
    </row>
    <row r="90" spans="1:34" x14ac:dyDescent="0.3">
      <c r="A90" t="s">
        <v>44</v>
      </c>
      <c r="B90" s="2">
        <f>SUM($B$91:B91)</f>
        <v>0</v>
      </c>
      <c r="C90" s="2">
        <f>SUM($B$91:C91)</f>
        <v>0</v>
      </c>
      <c r="D90" s="2">
        <f>SUM($B$91:D91)</f>
        <v>0</v>
      </c>
      <c r="E90" s="2">
        <f>SUM($B$91:E91)</f>
        <v>855968.9</v>
      </c>
      <c r="F90" s="2">
        <f>SUM($B$91:F91)</f>
        <v>2559846.7599999998</v>
      </c>
      <c r="G90" s="2">
        <f>SUM($B$91:G91)</f>
        <v>4891580.3899999997</v>
      </c>
      <c r="H90" s="2">
        <f>SUM($B$91:H91)</f>
        <v>8883175.129999999</v>
      </c>
      <c r="I90" s="2">
        <f>SUM($B$91:I91)</f>
        <v>15144005.129999999</v>
      </c>
      <c r="J90" s="2">
        <f>SUM($B$91:J91)</f>
        <v>24575261.169999998</v>
      </c>
      <c r="K90" s="2">
        <f>SUM($B$91:K91)</f>
        <v>37337324.170000002</v>
      </c>
      <c r="L90" s="2">
        <f>SUM($B$91:L91)</f>
        <v>53082738.170000002</v>
      </c>
      <c r="M90" s="2">
        <f>SUM($B$91:M91)</f>
        <v>70032788.170000002</v>
      </c>
      <c r="N90" s="2">
        <f>SUM($B$91:N91)</f>
        <v>89126707.770000011</v>
      </c>
      <c r="O90" s="2">
        <f>SUM($B$91:O91)</f>
        <v>99559574.30583334</v>
      </c>
      <c r="P90" s="2">
        <f>SUM($B$91:P91)</f>
        <v>109544017.84166667</v>
      </c>
      <c r="Q90" s="2">
        <f>SUM($B$91:Q91)</f>
        <v>119486869.3775</v>
      </c>
      <c r="R90" s="2">
        <f>SUM($B$91:R91)</f>
        <v>129429720.91333333</v>
      </c>
      <c r="S90" s="2">
        <f>SUM($B$91:S91)</f>
        <v>139372572.44916666</v>
      </c>
      <c r="T90" s="2">
        <f>SUM($B$91:T91)</f>
        <v>149315423.98499998</v>
      </c>
      <c r="U90" s="2">
        <f>SUM($B$91:U91)</f>
        <v>155849492.98499998</v>
      </c>
      <c r="V90" s="2">
        <f>SUM($B$91:V91)</f>
        <v>162383561.98499998</v>
      </c>
      <c r="W90" s="2">
        <f>SUM($B$91:W91)</f>
        <v>168917630.98499998</v>
      </c>
      <c r="X90" s="2">
        <f>SUM($B$91:X91)</f>
        <v>177451699.98499998</v>
      </c>
      <c r="Y90" s="2">
        <f>SUM($B$91:Y91)</f>
        <v>185985768.98499998</v>
      </c>
      <c r="Z90" s="2">
        <f>SUM($B$91:Z91)</f>
        <v>194519839.98499998</v>
      </c>
      <c r="AA90" s="2">
        <f>SUM($B$91:AA91)</f>
        <v>203053910.98499998</v>
      </c>
      <c r="AB90" s="2">
        <f>SUM($B$91:AB91)</f>
        <v>211614759.98499998</v>
      </c>
      <c r="AC90" s="2">
        <f>SUM($B$91:AC91)</f>
        <v>220068830.98499998</v>
      </c>
      <c r="AD90" s="2">
        <f>SUM($B$91:AD91)</f>
        <v>227522901.98499998</v>
      </c>
      <c r="AE90" s="2">
        <f>SUM($B$91:AE91)</f>
        <v>232976972.98499998</v>
      </c>
      <c r="AF90" s="2">
        <f>SUM($B$91:AF91)</f>
        <v>234976972.98499998</v>
      </c>
      <c r="AG90" s="2">
        <f>SUM($B$91:AG91)</f>
        <v>235771890.98499998</v>
      </c>
      <c r="AH90" s="2">
        <f>SUM($B$91:AH91)</f>
        <v>236528999.98499998</v>
      </c>
    </row>
    <row r="91" spans="1:34" x14ac:dyDescent="0.3">
      <c r="A91" t="s">
        <v>45</v>
      </c>
      <c r="B91" s="13">
        <f t="shared" ref="B91:S91" si="37">SUM(B61,B32,B4)</f>
        <v>0</v>
      </c>
      <c r="C91" s="12">
        <f t="shared" si="37"/>
        <v>0</v>
      </c>
      <c r="D91" s="12">
        <f t="shared" si="37"/>
        <v>0</v>
      </c>
      <c r="E91" s="12">
        <f t="shared" si="37"/>
        <v>855968.9</v>
      </c>
      <c r="F91" s="12">
        <f t="shared" si="37"/>
        <v>1703877.8599999999</v>
      </c>
      <c r="G91" s="12">
        <f t="shared" si="37"/>
        <v>2331733.63</v>
      </c>
      <c r="H91" s="12">
        <f t="shared" si="37"/>
        <v>3991594.74</v>
      </c>
      <c r="I91" s="12">
        <f t="shared" si="37"/>
        <v>6260830</v>
      </c>
      <c r="J91" s="12">
        <f t="shared" si="37"/>
        <v>9431256.0399999991</v>
      </c>
      <c r="K91" s="12">
        <f t="shared" si="37"/>
        <v>12762063</v>
      </c>
      <c r="L91" s="12">
        <f t="shared" si="37"/>
        <v>15745414</v>
      </c>
      <c r="M91" s="12">
        <f t="shared" si="37"/>
        <v>16950050</v>
      </c>
      <c r="N91" s="12">
        <f t="shared" si="37"/>
        <v>19093919.600000001</v>
      </c>
      <c r="O91" s="12">
        <f t="shared" si="37"/>
        <v>10432866.535833335</v>
      </c>
      <c r="P91" s="12">
        <f t="shared" si="37"/>
        <v>9984443.5358333346</v>
      </c>
      <c r="Q91" s="12">
        <f t="shared" si="37"/>
        <v>9942851.5358333346</v>
      </c>
      <c r="R91" s="12">
        <f t="shared" si="37"/>
        <v>9942851.5358333346</v>
      </c>
      <c r="S91" s="12">
        <f t="shared" si="37"/>
        <v>9942851.5358333346</v>
      </c>
      <c r="T91" s="12">
        <f t="shared" ref="T91:AH91" si="38">SUM(T4,T32,T61)</f>
        <v>9942851.5358333346</v>
      </c>
      <c r="U91" s="12">
        <f t="shared" si="38"/>
        <v>6534069</v>
      </c>
      <c r="V91" s="12">
        <f t="shared" si="38"/>
        <v>6534069</v>
      </c>
      <c r="W91" s="12">
        <f t="shared" si="38"/>
        <v>6534069</v>
      </c>
      <c r="X91" s="12">
        <f t="shared" si="38"/>
        <v>8534069</v>
      </c>
      <c r="Y91" s="12">
        <f t="shared" si="38"/>
        <v>8534069</v>
      </c>
      <c r="Z91" s="12">
        <f t="shared" si="38"/>
        <v>8534071</v>
      </c>
      <c r="AA91" s="12">
        <f t="shared" si="38"/>
        <v>8534071</v>
      </c>
      <c r="AB91" s="12">
        <f t="shared" si="38"/>
        <v>8560849</v>
      </c>
      <c r="AC91" s="12">
        <f t="shared" si="38"/>
        <v>8454071</v>
      </c>
      <c r="AD91" s="12">
        <f t="shared" si="38"/>
        <v>7454071</v>
      </c>
      <c r="AE91" s="12">
        <f t="shared" si="38"/>
        <v>5454071</v>
      </c>
      <c r="AF91" s="12">
        <f t="shared" si="38"/>
        <v>2000000</v>
      </c>
      <c r="AG91" s="12">
        <f t="shared" si="38"/>
        <v>794918</v>
      </c>
      <c r="AH91" s="12">
        <f t="shared" si="38"/>
        <v>757109</v>
      </c>
    </row>
    <row r="92" spans="1:34" x14ac:dyDescent="0.3">
      <c r="A92" t="s">
        <v>46</v>
      </c>
      <c r="B92" s="2">
        <f>SUM($B93:B93)</f>
        <v>0</v>
      </c>
      <c r="C92" s="17">
        <f>B92+C93</f>
        <v>0</v>
      </c>
      <c r="D92" s="17">
        <f t="shared" ref="D92:W92" si="39">C92+D93</f>
        <v>0</v>
      </c>
      <c r="E92" s="17">
        <f t="shared" si="39"/>
        <v>855968.9</v>
      </c>
      <c r="F92" s="17">
        <f t="shared" si="39"/>
        <v>2559846.7599999998</v>
      </c>
      <c r="G92" s="17">
        <f t="shared" si="39"/>
        <v>4891580.3899999997</v>
      </c>
      <c r="H92" s="17">
        <f t="shared" si="39"/>
        <v>8883175.129999999</v>
      </c>
      <c r="I92" s="17">
        <f>H92+I93</f>
        <v>15144005.129999999</v>
      </c>
      <c r="J92" s="17">
        <f t="shared" si="39"/>
        <v>27079627.189999998</v>
      </c>
      <c r="K92" s="17">
        <f>J92+K93</f>
        <v>39841690.189999998</v>
      </c>
      <c r="L92" s="17">
        <f t="shared" si="39"/>
        <v>52743413.739999995</v>
      </c>
      <c r="M92" s="17">
        <f t="shared" si="39"/>
        <v>69434301.699999988</v>
      </c>
      <c r="N92" s="17">
        <f t="shared" si="39"/>
        <v>87976085.299999982</v>
      </c>
      <c r="O92" s="17">
        <f t="shared" si="39"/>
        <v>102045470.47999999</v>
      </c>
      <c r="P92" s="17">
        <f t="shared" si="39"/>
        <v>113304980.63</v>
      </c>
      <c r="Q92" s="17">
        <f t="shared" si="39"/>
        <v>125420001.55</v>
      </c>
      <c r="R92" s="17">
        <f t="shared" si="39"/>
        <v>131822526.3</v>
      </c>
      <c r="S92" s="17">
        <f t="shared" si="39"/>
        <v>138510840.12</v>
      </c>
      <c r="T92" s="17">
        <f t="shared" si="39"/>
        <v>148800802.34999999</v>
      </c>
      <c r="U92" s="17">
        <f t="shared" si="39"/>
        <v>154171389.97</v>
      </c>
      <c r="V92" s="17">
        <f t="shared" si="39"/>
        <v>172971963.87</v>
      </c>
      <c r="W92" s="17">
        <f t="shared" si="39"/>
        <v>190954043.28</v>
      </c>
      <c r="X92" s="17">
        <v>0</v>
      </c>
      <c r="Y92" s="17">
        <v>0</v>
      </c>
      <c r="Z92" s="17">
        <v>0</v>
      </c>
      <c r="AA92" s="17">
        <v>0</v>
      </c>
      <c r="AB92" s="17">
        <v>0</v>
      </c>
      <c r="AC92" s="17">
        <v>0</v>
      </c>
      <c r="AD92" s="17">
        <v>0</v>
      </c>
      <c r="AE92" s="17">
        <v>0</v>
      </c>
      <c r="AF92" s="17">
        <v>0</v>
      </c>
      <c r="AG92" s="17">
        <v>0</v>
      </c>
      <c r="AH92" s="17">
        <v>0</v>
      </c>
    </row>
    <row r="93" spans="1:34" x14ac:dyDescent="0.3">
      <c r="A93" s="15" t="s">
        <v>47</v>
      </c>
      <c r="B93" s="13">
        <f t="shared" ref="B93:AH93" si="40">SUM(B63,B34,B6)</f>
        <v>0</v>
      </c>
      <c r="C93" s="12">
        <f t="shared" si="40"/>
        <v>0</v>
      </c>
      <c r="D93" s="12">
        <f t="shared" si="40"/>
        <v>0</v>
      </c>
      <c r="E93" s="12">
        <f t="shared" si="40"/>
        <v>855968.9</v>
      </c>
      <c r="F93" s="12">
        <f t="shared" si="40"/>
        <v>1703877.8599999999</v>
      </c>
      <c r="G93" s="12">
        <f t="shared" si="40"/>
        <v>2331733.63</v>
      </c>
      <c r="H93" s="12">
        <f t="shared" si="40"/>
        <v>3991594.74</v>
      </c>
      <c r="I93" s="12">
        <f t="shared" si="40"/>
        <v>6260830</v>
      </c>
      <c r="J93" s="12">
        <f t="shared" si="40"/>
        <v>11935622.059999999</v>
      </c>
      <c r="K93" s="12">
        <f t="shared" si="40"/>
        <v>12762063</v>
      </c>
      <c r="L93" s="12">
        <f t="shared" si="40"/>
        <v>12901723.550000001</v>
      </c>
      <c r="M93" s="12">
        <f t="shared" si="40"/>
        <v>16690887.960000001</v>
      </c>
      <c r="N93" s="12">
        <f t="shared" si="40"/>
        <v>18541783.600000001</v>
      </c>
      <c r="O93" s="12">
        <f t="shared" si="40"/>
        <v>14069385.18</v>
      </c>
      <c r="P93" s="12">
        <f t="shared" si="40"/>
        <v>11259510.15</v>
      </c>
      <c r="Q93" s="12">
        <f t="shared" si="40"/>
        <v>12115020.92</v>
      </c>
      <c r="R93" s="12">
        <f t="shared" si="40"/>
        <v>6402524.75</v>
      </c>
      <c r="S93" s="12">
        <f t="shared" si="40"/>
        <v>6688313.8200000003</v>
      </c>
      <c r="T93" s="12">
        <f t="shared" si="40"/>
        <v>10289962.23</v>
      </c>
      <c r="U93" s="12">
        <f t="shared" si="40"/>
        <v>5370587.6200000001</v>
      </c>
      <c r="V93" s="12">
        <f t="shared" si="40"/>
        <v>18800573.899999999</v>
      </c>
      <c r="W93" s="12">
        <f t="shared" si="40"/>
        <v>17982079.41</v>
      </c>
      <c r="X93" s="12">
        <f t="shared" si="40"/>
        <v>2688406</v>
      </c>
      <c r="Y93" s="12">
        <f t="shared" si="40"/>
        <v>21630144</v>
      </c>
      <c r="Z93" s="12">
        <f t="shared" si="40"/>
        <v>8605755.0999999996</v>
      </c>
      <c r="AA93" s="12">
        <f t="shared" si="40"/>
        <v>0</v>
      </c>
      <c r="AB93" s="12">
        <f t="shared" si="40"/>
        <v>0</v>
      </c>
      <c r="AC93" s="12">
        <f t="shared" si="40"/>
        <v>0</v>
      </c>
      <c r="AD93" s="12">
        <f t="shared" si="40"/>
        <v>0</v>
      </c>
      <c r="AE93" s="12">
        <f t="shared" si="40"/>
        <v>0</v>
      </c>
      <c r="AF93" s="12">
        <f t="shared" si="40"/>
        <v>0</v>
      </c>
      <c r="AG93" s="12">
        <f t="shared" si="40"/>
        <v>0</v>
      </c>
      <c r="AH93" s="12">
        <f t="shared" si="40"/>
        <v>0</v>
      </c>
    </row>
    <row r="95" spans="1:34" s="50" customFormat="1" x14ac:dyDescent="0.3">
      <c r="A95" s="50" t="s">
        <v>48</v>
      </c>
      <c r="J95" s="63">
        <v>2035572.08</v>
      </c>
      <c r="K95" s="63">
        <v>1829937.42</v>
      </c>
      <c r="L95" s="63">
        <v>12482110.24</v>
      </c>
      <c r="M95" s="63">
        <v>12386644.560000001</v>
      </c>
      <c r="N95" s="63">
        <v>16331262.34</v>
      </c>
      <c r="O95" s="63">
        <v>19571835.890000001</v>
      </c>
      <c r="P95" s="63">
        <v>14185763.82</v>
      </c>
      <c r="Q95" s="63">
        <v>14799265.83</v>
      </c>
      <c r="R95" s="63">
        <v>9188278.1099999994</v>
      </c>
    </row>
    <row r="96" spans="1:34" hidden="1" x14ac:dyDescent="0.3"/>
    <row r="97" spans="33:33" hidden="1" x14ac:dyDescent="0.3"/>
    <row r="103" spans="33:33" x14ac:dyDescent="0.3">
      <c r="AG103" s="2"/>
    </row>
  </sheetData>
  <pageMargins left="0.25" right="0.25" top="0.75" bottom="0.75" header="0.3" footer="0.3"/>
  <pageSetup paperSize="5" scale="97" fitToHeight="0" orientation="landscape" r:id="rId1"/>
  <rowBreaks count="1" manualBreakCount="1">
    <brk id="87"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92D050"/>
    <pageSetUpPr fitToPage="1"/>
  </sheetPr>
  <dimension ref="A3:AH113"/>
  <sheetViews>
    <sheetView view="pageBreakPreview" zoomScale="55" zoomScaleNormal="55" zoomScaleSheetLayoutView="55" workbookViewId="0">
      <selection activeCell="Z73" sqref="Z73"/>
    </sheetView>
  </sheetViews>
  <sheetFormatPr defaultRowHeight="14" x14ac:dyDescent="0.3"/>
  <cols>
    <col min="1" max="1" width="61.8984375" customWidth="1"/>
    <col min="2" max="2" width="17.8984375" hidden="1" customWidth="1"/>
    <col min="3" max="3" width="16.3984375" hidden="1" customWidth="1"/>
    <col min="4" max="5" width="15.3984375" hidden="1" customWidth="1"/>
    <col min="6" max="6" width="15.3984375" style="40" hidden="1" customWidth="1"/>
    <col min="7" max="7" width="16.3984375" style="40" hidden="1" customWidth="1"/>
    <col min="8" max="9" width="15.3984375" style="40" hidden="1" customWidth="1"/>
    <col min="10" max="10" width="15.3984375" style="37" hidden="1" customWidth="1"/>
    <col min="11" max="11" width="16.3984375" style="37" hidden="1" customWidth="1"/>
    <col min="12" max="14" width="15.3984375" style="37" hidden="1" customWidth="1"/>
    <col min="15" max="15" width="16.3984375" style="40" hidden="1" customWidth="1"/>
    <col min="16" max="16" width="15.3984375" hidden="1" customWidth="1"/>
    <col min="17" max="17" width="15.3984375" style="40" hidden="1" customWidth="1"/>
    <col min="18" max="18" width="15.3984375" hidden="1" customWidth="1"/>
    <col min="19" max="19" width="16.3984375" hidden="1" customWidth="1"/>
    <col min="20" max="22" width="15.3984375" hidden="1" customWidth="1"/>
    <col min="23" max="23" width="16.3984375" hidden="1" customWidth="1"/>
    <col min="24" max="24" width="15.3984375" bestFit="1" customWidth="1"/>
    <col min="25" max="26" width="15.3984375" customWidth="1"/>
    <col min="27" max="34" width="15.59765625" customWidth="1"/>
  </cols>
  <sheetData>
    <row r="3" spans="1:34" x14ac:dyDescent="0.3">
      <c r="A3" s="3" t="s">
        <v>64</v>
      </c>
      <c r="B3" s="39" t="s">
        <v>11</v>
      </c>
      <c r="C3" s="39" t="s">
        <v>12</v>
      </c>
      <c r="D3" s="39" t="s">
        <v>13</v>
      </c>
      <c r="E3" s="39" t="s">
        <v>14</v>
      </c>
      <c r="F3" s="39" t="s">
        <v>15</v>
      </c>
      <c r="G3" s="39" t="s">
        <v>16</v>
      </c>
      <c r="H3" s="39" t="s">
        <v>17</v>
      </c>
      <c r="I3" s="39" t="s">
        <v>18</v>
      </c>
      <c r="J3" s="39" t="s">
        <v>19</v>
      </c>
      <c r="K3" s="39" t="s">
        <v>20</v>
      </c>
      <c r="L3" s="39" t="s">
        <v>21</v>
      </c>
      <c r="M3" s="39" t="s">
        <v>22</v>
      </c>
      <c r="N3" s="39" t="s">
        <v>23</v>
      </c>
      <c r="O3" s="39" t="s">
        <v>24</v>
      </c>
      <c r="P3" s="39" t="s">
        <v>25</v>
      </c>
      <c r="Q3" s="39" t="s">
        <v>26</v>
      </c>
      <c r="R3" s="10" t="s">
        <v>27</v>
      </c>
      <c r="S3" s="10" t="s">
        <v>28</v>
      </c>
      <c r="T3" s="10" t="s">
        <v>29</v>
      </c>
      <c r="U3" s="10" t="s">
        <v>30</v>
      </c>
      <c r="V3" s="10" t="s">
        <v>31</v>
      </c>
      <c r="W3" s="10" t="s">
        <v>32</v>
      </c>
      <c r="X3" s="10" t="s">
        <v>33</v>
      </c>
      <c r="Y3" s="10" t="s">
        <v>34</v>
      </c>
      <c r="Z3" s="10" t="s">
        <v>35</v>
      </c>
      <c r="AA3" s="10" t="s">
        <v>36</v>
      </c>
      <c r="AB3" s="10" t="s">
        <v>37</v>
      </c>
      <c r="AC3" s="10" t="s">
        <v>38</v>
      </c>
      <c r="AD3" s="10" t="s">
        <v>39</v>
      </c>
      <c r="AE3" s="10" t="s">
        <v>40</v>
      </c>
      <c r="AF3" s="10" t="s">
        <v>41</v>
      </c>
      <c r="AG3" s="10" t="s">
        <v>42</v>
      </c>
      <c r="AH3" s="10" t="s">
        <v>43</v>
      </c>
    </row>
    <row r="4" spans="1:34" x14ac:dyDescent="0.3">
      <c r="A4" s="6" t="s">
        <v>65</v>
      </c>
      <c r="B4">
        <f>SUM($B5:B5)</f>
        <v>0</v>
      </c>
      <c r="C4">
        <f>B4+C5</f>
        <v>0</v>
      </c>
      <c r="D4">
        <f>C4+D5</f>
        <v>0</v>
      </c>
      <c r="E4">
        <f t="shared" ref="E4:AH4" si="0">D4+E5</f>
        <v>0</v>
      </c>
      <c r="F4">
        <f t="shared" si="0"/>
        <v>0</v>
      </c>
      <c r="G4">
        <f t="shared" si="0"/>
        <v>0</v>
      </c>
      <c r="H4">
        <f t="shared" si="0"/>
        <v>0</v>
      </c>
      <c r="I4">
        <f t="shared" si="0"/>
        <v>0</v>
      </c>
      <c r="J4">
        <f t="shared" si="0"/>
        <v>0</v>
      </c>
      <c r="K4">
        <f t="shared" si="0"/>
        <v>0</v>
      </c>
      <c r="L4">
        <f t="shared" si="0"/>
        <v>0</v>
      </c>
      <c r="M4">
        <f t="shared" si="0"/>
        <v>0</v>
      </c>
      <c r="N4">
        <f t="shared" si="0"/>
        <v>0</v>
      </c>
      <c r="O4">
        <f t="shared" si="0"/>
        <v>0</v>
      </c>
      <c r="P4">
        <f t="shared" si="0"/>
        <v>0</v>
      </c>
      <c r="Q4">
        <f t="shared" si="0"/>
        <v>0</v>
      </c>
      <c r="R4">
        <f t="shared" si="0"/>
        <v>0</v>
      </c>
      <c r="S4">
        <f t="shared" si="0"/>
        <v>0</v>
      </c>
      <c r="T4">
        <f t="shared" si="0"/>
        <v>0</v>
      </c>
      <c r="U4">
        <f t="shared" si="0"/>
        <v>0</v>
      </c>
      <c r="V4">
        <f t="shared" si="0"/>
        <v>20</v>
      </c>
      <c r="W4">
        <f t="shared" si="0"/>
        <v>40</v>
      </c>
      <c r="X4">
        <f t="shared" si="0"/>
        <v>60</v>
      </c>
      <c r="Y4">
        <f t="shared" si="0"/>
        <v>90</v>
      </c>
      <c r="Z4">
        <f t="shared" si="0"/>
        <v>120</v>
      </c>
      <c r="AA4">
        <f t="shared" si="0"/>
        <v>140</v>
      </c>
      <c r="AB4">
        <f t="shared" si="0"/>
        <v>140</v>
      </c>
      <c r="AC4">
        <f t="shared" si="0"/>
        <v>140</v>
      </c>
      <c r="AD4">
        <f t="shared" si="0"/>
        <v>140</v>
      </c>
      <c r="AE4">
        <f t="shared" si="0"/>
        <v>140</v>
      </c>
      <c r="AF4">
        <f t="shared" si="0"/>
        <v>140</v>
      </c>
      <c r="AG4">
        <f t="shared" si="0"/>
        <v>140</v>
      </c>
      <c r="AH4">
        <f t="shared" si="0"/>
        <v>140</v>
      </c>
    </row>
    <row r="5" spans="1:34" x14ac:dyDescent="0.3">
      <c r="A5" s="5" t="s">
        <v>66</v>
      </c>
      <c r="B5">
        <v>0</v>
      </c>
      <c r="C5" s="7">
        <v>0</v>
      </c>
      <c r="D5" s="7">
        <v>0</v>
      </c>
      <c r="E5" s="7">
        <v>0</v>
      </c>
      <c r="F5" s="7">
        <v>0</v>
      </c>
      <c r="G5" s="7">
        <v>0</v>
      </c>
      <c r="H5" s="7">
        <v>0</v>
      </c>
      <c r="I5" s="7">
        <v>0</v>
      </c>
      <c r="J5" s="7">
        <v>0</v>
      </c>
      <c r="K5" s="7">
        <v>0</v>
      </c>
      <c r="L5" s="7">
        <v>0</v>
      </c>
      <c r="M5" s="7">
        <v>0</v>
      </c>
      <c r="N5" s="7">
        <v>0</v>
      </c>
      <c r="O5" s="7">
        <v>0</v>
      </c>
      <c r="P5" s="7">
        <v>0</v>
      </c>
      <c r="Q5" s="7">
        <v>0</v>
      </c>
      <c r="R5" s="7">
        <v>0</v>
      </c>
      <c r="S5" s="7">
        <v>0</v>
      </c>
      <c r="T5" s="7">
        <v>0</v>
      </c>
      <c r="U5" s="7">
        <v>0</v>
      </c>
      <c r="V5" s="7">
        <v>20</v>
      </c>
      <c r="W5" s="7">
        <v>20</v>
      </c>
      <c r="X5" s="7">
        <v>20</v>
      </c>
      <c r="Y5" s="7">
        <v>30</v>
      </c>
      <c r="Z5" s="7">
        <v>30</v>
      </c>
      <c r="AA5" s="7">
        <v>20</v>
      </c>
      <c r="AB5" s="7">
        <v>0</v>
      </c>
      <c r="AC5" s="7">
        <v>0</v>
      </c>
      <c r="AD5" s="7">
        <v>0</v>
      </c>
      <c r="AE5" s="7">
        <v>0</v>
      </c>
      <c r="AF5" s="7">
        <v>0</v>
      </c>
      <c r="AG5" s="7">
        <v>0</v>
      </c>
      <c r="AH5" s="7">
        <v>0</v>
      </c>
    </row>
    <row r="6" spans="1:34" x14ac:dyDescent="0.3">
      <c r="A6" s="5" t="s">
        <v>67</v>
      </c>
      <c r="B6">
        <f>SUM($B7:B7)</f>
        <v>0</v>
      </c>
      <c r="C6" s="14">
        <f>B6+C7</f>
        <v>0</v>
      </c>
      <c r="D6" s="14">
        <f t="shared" ref="D6:AH6" si="1">C6+D7</f>
        <v>0</v>
      </c>
      <c r="E6" s="14">
        <f t="shared" si="1"/>
        <v>0</v>
      </c>
      <c r="F6" s="42">
        <f t="shared" si="1"/>
        <v>0</v>
      </c>
      <c r="G6" s="14">
        <f t="shared" si="1"/>
        <v>0</v>
      </c>
      <c r="H6" s="14">
        <f t="shared" si="1"/>
        <v>0</v>
      </c>
      <c r="I6" s="14">
        <f t="shared" si="1"/>
        <v>0</v>
      </c>
      <c r="J6" s="14">
        <f t="shared" si="1"/>
        <v>0</v>
      </c>
      <c r="K6" s="14">
        <f t="shared" si="1"/>
        <v>0</v>
      </c>
      <c r="L6" s="14">
        <f t="shared" si="1"/>
        <v>0</v>
      </c>
      <c r="M6" s="14">
        <f t="shared" si="1"/>
        <v>0</v>
      </c>
      <c r="N6" s="14">
        <f t="shared" si="1"/>
        <v>0</v>
      </c>
      <c r="O6" s="14">
        <f t="shared" si="1"/>
        <v>0</v>
      </c>
      <c r="P6" s="14">
        <f t="shared" si="1"/>
        <v>0</v>
      </c>
      <c r="Q6" s="14">
        <f t="shared" si="1"/>
        <v>0</v>
      </c>
      <c r="R6" s="14">
        <f t="shared" si="1"/>
        <v>0</v>
      </c>
      <c r="S6" s="14">
        <f t="shared" si="1"/>
        <v>0</v>
      </c>
      <c r="T6" s="14">
        <f t="shared" si="1"/>
        <v>0</v>
      </c>
      <c r="U6" s="14">
        <f t="shared" si="1"/>
        <v>0</v>
      </c>
      <c r="V6" s="14">
        <f t="shared" si="1"/>
        <v>0</v>
      </c>
      <c r="W6" s="14">
        <f t="shared" si="1"/>
        <v>0</v>
      </c>
      <c r="X6" s="14">
        <f t="shared" si="1"/>
        <v>0</v>
      </c>
      <c r="Y6" s="14">
        <f t="shared" si="1"/>
        <v>0</v>
      </c>
      <c r="Z6" s="14">
        <f t="shared" si="1"/>
        <v>0</v>
      </c>
      <c r="AA6" s="14">
        <f t="shared" si="1"/>
        <v>0</v>
      </c>
      <c r="AB6" s="14">
        <f t="shared" si="1"/>
        <v>0</v>
      </c>
      <c r="AC6" s="14">
        <f t="shared" si="1"/>
        <v>0</v>
      </c>
      <c r="AD6" s="14">
        <f t="shared" si="1"/>
        <v>0</v>
      </c>
      <c r="AE6" s="14">
        <f t="shared" si="1"/>
        <v>0</v>
      </c>
      <c r="AF6" s="14">
        <f t="shared" si="1"/>
        <v>0</v>
      </c>
      <c r="AG6" s="14">
        <f t="shared" si="1"/>
        <v>0</v>
      </c>
      <c r="AH6" s="14">
        <f t="shared" si="1"/>
        <v>0</v>
      </c>
    </row>
    <row r="7" spans="1:34" x14ac:dyDescent="0.3">
      <c r="A7" s="5" t="s">
        <v>68</v>
      </c>
      <c r="B7">
        <v>0</v>
      </c>
      <c r="C7" s="14">
        <v>0</v>
      </c>
      <c r="D7" s="14">
        <v>0</v>
      </c>
      <c r="E7" s="14">
        <v>0</v>
      </c>
      <c r="F7" s="42">
        <v>0</v>
      </c>
      <c r="G7" s="14">
        <v>0</v>
      </c>
      <c r="H7" s="14">
        <v>0</v>
      </c>
      <c r="I7" s="14">
        <v>0</v>
      </c>
      <c r="J7" s="14">
        <v>0</v>
      </c>
      <c r="K7" s="14">
        <v>0</v>
      </c>
      <c r="L7" s="14">
        <v>0</v>
      </c>
      <c r="M7" s="14">
        <v>0</v>
      </c>
      <c r="N7" s="14">
        <v>0</v>
      </c>
      <c r="O7" s="14">
        <v>0</v>
      </c>
      <c r="P7" s="14">
        <v>0</v>
      </c>
      <c r="Q7" s="14">
        <v>0</v>
      </c>
      <c r="R7" s="14">
        <v>0</v>
      </c>
      <c r="S7" s="14">
        <v>0</v>
      </c>
      <c r="T7" s="14">
        <v>0</v>
      </c>
      <c r="U7" s="14">
        <v>0</v>
      </c>
      <c r="V7" s="14">
        <v>0</v>
      </c>
      <c r="W7" s="14">
        <v>0</v>
      </c>
      <c r="X7" s="14">
        <v>0</v>
      </c>
      <c r="Y7" s="14">
        <v>0</v>
      </c>
      <c r="Z7" s="14">
        <v>0</v>
      </c>
      <c r="AA7" s="14"/>
      <c r="AB7" s="14"/>
      <c r="AC7" s="14"/>
      <c r="AD7" s="14"/>
      <c r="AE7" s="14"/>
      <c r="AF7" s="14"/>
      <c r="AG7" s="14"/>
      <c r="AH7" s="14"/>
    </row>
    <row r="8" spans="1:34" x14ac:dyDescent="0.3">
      <c r="A8" s="5"/>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row>
    <row r="9" spans="1:34" x14ac:dyDescent="0.3">
      <c r="A9" s="5"/>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row>
    <row r="34" spans="1:34" x14ac:dyDescent="0.3">
      <c r="N34" s="40"/>
    </row>
    <row r="35" spans="1:34" x14ac:dyDescent="0.3">
      <c r="A35" s="3" t="s">
        <v>69</v>
      </c>
      <c r="B35" s="39" t="s">
        <v>11</v>
      </c>
      <c r="C35" s="39" t="s">
        <v>12</v>
      </c>
      <c r="D35" s="39" t="s">
        <v>13</v>
      </c>
      <c r="E35" s="39" t="s">
        <v>14</v>
      </c>
      <c r="F35" s="39" t="s">
        <v>15</v>
      </c>
      <c r="G35" s="39" t="s">
        <v>16</v>
      </c>
      <c r="H35" s="10" t="s">
        <v>17</v>
      </c>
      <c r="I35" s="10" t="s">
        <v>18</v>
      </c>
      <c r="J35" s="10" t="s">
        <v>19</v>
      </c>
      <c r="K35" s="39" t="s">
        <v>20</v>
      </c>
      <c r="L35" s="10" t="s">
        <v>21</v>
      </c>
      <c r="M35" s="39" t="s">
        <v>22</v>
      </c>
      <c r="N35" s="10" t="s">
        <v>23</v>
      </c>
      <c r="O35" s="10" t="s">
        <v>24</v>
      </c>
      <c r="P35" s="10" t="s">
        <v>25</v>
      </c>
      <c r="Q35" s="10" t="s">
        <v>26</v>
      </c>
      <c r="R35" s="10" t="s">
        <v>27</v>
      </c>
      <c r="S35" s="10" t="s">
        <v>28</v>
      </c>
      <c r="T35" s="10" t="s">
        <v>29</v>
      </c>
      <c r="U35" s="10" t="s">
        <v>30</v>
      </c>
      <c r="V35" s="10" t="s">
        <v>31</v>
      </c>
      <c r="W35" s="10" t="s">
        <v>32</v>
      </c>
      <c r="X35" s="10" t="s">
        <v>33</v>
      </c>
      <c r="Y35" s="10" t="s">
        <v>34</v>
      </c>
      <c r="Z35" s="10" t="s">
        <v>35</v>
      </c>
      <c r="AA35" s="10" t="s">
        <v>36</v>
      </c>
      <c r="AB35" s="10" t="s">
        <v>37</v>
      </c>
      <c r="AC35" s="10" t="s">
        <v>38</v>
      </c>
      <c r="AD35" s="10" t="s">
        <v>39</v>
      </c>
      <c r="AE35" s="10" t="s">
        <v>40</v>
      </c>
      <c r="AF35" s="10" t="s">
        <v>41</v>
      </c>
      <c r="AG35" s="10" t="s">
        <v>42</v>
      </c>
      <c r="AH35" s="10" t="s">
        <v>43</v>
      </c>
    </row>
    <row r="36" spans="1:34" x14ac:dyDescent="0.3">
      <c r="A36" s="6" t="s">
        <v>65</v>
      </c>
      <c r="B36" s="1">
        <f>SUM($B37:B37)</f>
        <v>0</v>
      </c>
      <c r="C36" s="1">
        <f>B36+C37</f>
        <v>0</v>
      </c>
      <c r="D36" s="1">
        <f t="shared" ref="D36:AH36" si="2">C36+D37</f>
        <v>0</v>
      </c>
      <c r="E36" s="1">
        <f t="shared" si="2"/>
        <v>0</v>
      </c>
      <c r="F36" s="1">
        <f t="shared" si="2"/>
        <v>0</v>
      </c>
      <c r="G36" s="1">
        <f t="shared" si="2"/>
        <v>5</v>
      </c>
      <c r="H36" s="1">
        <f t="shared" si="2"/>
        <v>10</v>
      </c>
      <c r="I36" s="1">
        <f t="shared" si="2"/>
        <v>15</v>
      </c>
      <c r="J36" s="1">
        <f t="shared" si="2"/>
        <v>90</v>
      </c>
      <c r="K36" s="1">
        <f t="shared" si="2"/>
        <v>240</v>
      </c>
      <c r="L36" s="1">
        <f t="shared" si="2"/>
        <v>390</v>
      </c>
      <c r="M36" s="1">
        <f t="shared" si="2"/>
        <v>540</v>
      </c>
      <c r="N36" s="1">
        <f t="shared" si="2"/>
        <v>690</v>
      </c>
      <c r="O36" s="1">
        <f t="shared" si="2"/>
        <v>840</v>
      </c>
      <c r="P36" s="1">
        <f t="shared" si="2"/>
        <v>990</v>
      </c>
      <c r="Q36" s="1">
        <f t="shared" si="2"/>
        <v>1140</v>
      </c>
      <c r="R36" s="1">
        <f t="shared" si="2"/>
        <v>1290</v>
      </c>
      <c r="S36" s="1">
        <f t="shared" si="2"/>
        <v>1440</v>
      </c>
      <c r="T36" s="1">
        <f t="shared" si="2"/>
        <v>1530</v>
      </c>
      <c r="U36" s="1">
        <f t="shared" si="2"/>
        <v>1610</v>
      </c>
      <c r="V36" s="1">
        <f t="shared" si="2"/>
        <v>1690</v>
      </c>
      <c r="W36" s="1">
        <f t="shared" si="2"/>
        <v>1755</v>
      </c>
      <c r="X36" s="1">
        <f t="shared" si="2"/>
        <v>1820</v>
      </c>
      <c r="Y36" s="1">
        <f t="shared" si="2"/>
        <v>1870</v>
      </c>
      <c r="Z36" s="1">
        <f t="shared" si="2"/>
        <v>1920</v>
      </c>
      <c r="AA36" s="1">
        <f t="shared" si="2"/>
        <v>1970</v>
      </c>
      <c r="AB36" s="1">
        <f t="shared" si="2"/>
        <v>2010</v>
      </c>
      <c r="AC36" s="1">
        <f t="shared" si="2"/>
        <v>2030</v>
      </c>
      <c r="AD36" s="1">
        <f t="shared" si="2"/>
        <v>2050</v>
      </c>
      <c r="AE36" s="1">
        <f t="shared" si="2"/>
        <v>2050</v>
      </c>
      <c r="AF36" s="1">
        <f t="shared" si="2"/>
        <v>2050</v>
      </c>
      <c r="AG36" s="1">
        <f t="shared" si="2"/>
        <v>2050</v>
      </c>
      <c r="AH36" s="1">
        <f t="shared" si="2"/>
        <v>2050</v>
      </c>
    </row>
    <row r="37" spans="1:34" x14ac:dyDescent="0.3">
      <c r="A37" s="5" t="s">
        <v>66</v>
      </c>
      <c r="B37" s="1">
        <v>0</v>
      </c>
      <c r="C37" s="8">
        <v>0</v>
      </c>
      <c r="D37" s="8">
        <v>0</v>
      </c>
      <c r="E37" s="8">
        <v>0</v>
      </c>
      <c r="F37" s="8">
        <v>0</v>
      </c>
      <c r="G37" s="8">
        <v>5</v>
      </c>
      <c r="H37" s="8">
        <v>5</v>
      </c>
      <c r="I37" s="8">
        <v>5</v>
      </c>
      <c r="J37" s="8">
        <v>75</v>
      </c>
      <c r="K37" s="8">
        <v>150</v>
      </c>
      <c r="L37" s="8">
        <v>150</v>
      </c>
      <c r="M37" s="8">
        <v>150</v>
      </c>
      <c r="N37" s="8">
        <v>150</v>
      </c>
      <c r="O37" s="8">
        <v>150</v>
      </c>
      <c r="P37" s="8">
        <v>150</v>
      </c>
      <c r="Q37" s="8">
        <v>150</v>
      </c>
      <c r="R37" s="8">
        <v>150</v>
      </c>
      <c r="S37" s="8">
        <v>150</v>
      </c>
      <c r="T37" s="8">
        <v>90</v>
      </c>
      <c r="U37" s="8">
        <v>80</v>
      </c>
      <c r="V37" s="8">
        <v>80</v>
      </c>
      <c r="W37" s="8">
        <v>65</v>
      </c>
      <c r="X37" s="8">
        <v>65</v>
      </c>
      <c r="Y37" s="8">
        <v>50</v>
      </c>
      <c r="Z37" s="8">
        <v>50</v>
      </c>
      <c r="AA37" s="8">
        <v>50</v>
      </c>
      <c r="AB37" s="7">
        <v>40</v>
      </c>
      <c r="AC37" s="7">
        <v>20</v>
      </c>
      <c r="AD37" s="7">
        <v>20</v>
      </c>
      <c r="AE37" s="8">
        <v>0</v>
      </c>
      <c r="AF37" s="7">
        <v>0</v>
      </c>
      <c r="AG37" s="7">
        <v>0</v>
      </c>
      <c r="AH37" s="7">
        <v>0</v>
      </c>
    </row>
    <row r="38" spans="1:34" x14ac:dyDescent="0.3">
      <c r="A38" s="5" t="s">
        <v>67</v>
      </c>
      <c r="B38" s="1">
        <f>SUM($B39:B39)</f>
        <v>0</v>
      </c>
      <c r="C38" s="24">
        <f>B38+C39</f>
        <v>0</v>
      </c>
      <c r="D38" s="24">
        <f t="shared" ref="D38:AH38" si="3">C38+D39</f>
        <v>0</v>
      </c>
      <c r="E38" s="24">
        <f t="shared" si="3"/>
        <v>0</v>
      </c>
      <c r="F38" s="24">
        <f t="shared" si="3"/>
        <v>0</v>
      </c>
      <c r="G38" s="24">
        <f t="shared" si="3"/>
        <v>0</v>
      </c>
      <c r="H38" s="24">
        <f t="shared" si="3"/>
        <v>3</v>
      </c>
      <c r="I38" s="24">
        <f t="shared" si="3"/>
        <v>6</v>
      </c>
      <c r="J38" s="24">
        <f t="shared" si="3"/>
        <v>6</v>
      </c>
      <c r="K38" s="24">
        <v>14</v>
      </c>
      <c r="L38" s="24">
        <f t="shared" si="3"/>
        <v>14</v>
      </c>
      <c r="M38" s="24">
        <f t="shared" si="3"/>
        <v>14</v>
      </c>
      <c r="N38" s="24">
        <f t="shared" si="3"/>
        <v>14</v>
      </c>
      <c r="O38" s="24">
        <v>14</v>
      </c>
      <c r="P38" s="24">
        <v>14</v>
      </c>
      <c r="Q38" s="24">
        <f t="shared" si="3"/>
        <v>86</v>
      </c>
      <c r="R38" s="24">
        <f t="shared" si="3"/>
        <v>128</v>
      </c>
      <c r="S38" s="24">
        <f t="shared" si="3"/>
        <v>155</v>
      </c>
      <c r="T38" s="24">
        <f t="shared" si="3"/>
        <v>212</v>
      </c>
      <c r="U38" s="24">
        <f t="shared" si="3"/>
        <v>228</v>
      </c>
      <c r="V38" s="24">
        <f t="shared" si="3"/>
        <v>228</v>
      </c>
      <c r="W38" s="24">
        <f t="shared" si="3"/>
        <v>228</v>
      </c>
      <c r="X38" s="75">
        <v>332</v>
      </c>
      <c r="Y38" s="75">
        <v>398</v>
      </c>
      <c r="Z38" s="24">
        <f t="shared" si="3"/>
        <v>464</v>
      </c>
      <c r="AA38" s="24">
        <f t="shared" si="3"/>
        <v>464</v>
      </c>
      <c r="AB38" s="24">
        <f t="shared" si="3"/>
        <v>464</v>
      </c>
      <c r="AC38" s="24">
        <f t="shared" si="3"/>
        <v>464</v>
      </c>
      <c r="AD38" s="24">
        <f t="shared" si="3"/>
        <v>464</v>
      </c>
      <c r="AE38" s="24">
        <f t="shared" si="3"/>
        <v>464</v>
      </c>
      <c r="AF38" s="24">
        <f t="shared" si="3"/>
        <v>464</v>
      </c>
      <c r="AG38" s="24">
        <f t="shared" si="3"/>
        <v>464</v>
      </c>
      <c r="AH38" s="24">
        <f t="shared" si="3"/>
        <v>464</v>
      </c>
    </row>
    <row r="39" spans="1:34" x14ac:dyDescent="0.3">
      <c r="A39" s="5" t="s">
        <v>70</v>
      </c>
      <c r="B39">
        <v>0</v>
      </c>
      <c r="C39" s="14">
        <v>0</v>
      </c>
      <c r="D39" s="14">
        <v>0</v>
      </c>
      <c r="E39" s="14">
        <v>0</v>
      </c>
      <c r="F39" s="14">
        <v>0</v>
      </c>
      <c r="G39" s="14">
        <v>0</v>
      </c>
      <c r="H39" s="14">
        <v>3</v>
      </c>
      <c r="I39" s="14">
        <v>3</v>
      </c>
      <c r="J39" s="14">
        <v>0</v>
      </c>
      <c r="K39" s="14">
        <v>0</v>
      </c>
      <c r="L39" s="14">
        <v>0</v>
      </c>
      <c r="M39" s="14">
        <v>0</v>
      </c>
      <c r="N39" s="14">
        <v>0</v>
      </c>
      <c r="O39" s="14">
        <v>560</v>
      </c>
      <c r="P39" s="14">
        <v>0</v>
      </c>
      <c r="Q39" s="14">
        <v>72</v>
      </c>
      <c r="R39" s="14">
        <v>42</v>
      </c>
      <c r="S39" s="14">
        <v>27</v>
      </c>
      <c r="T39" s="14">
        <v>57</v>
      </c>
      <c r="U39" s="14">
        <v>16</v>
      </c>
      <c r="V39" s="14">
        <v>0</v>
      </c>
      <c r="W39" s="14">
        <v>0</v>
      </c>
      <c r="X39" s="75">
        <v>65</v>
      </c>
      <c r="Y39" s="75">
        <v>66</v>
      </c>
      <c r="Z39" s="14">
        <v>66</v>
      </c>
      <c r="AA39" s="14"/>
      <c r="AB39" s="14"/>
      <c r="AC39" s="14"/>
      <c r="AD39" s="14"/>
      <c r="AE39" s="14"/>
      <c r="AF39" s="14"/>
      <c r="AG39" s="14"/>
      <c r="AH39" s="14"/>
    </row>
    <row r="40" spans="1:34" x14ac:dyDescent="0.3">
      <c r="A40" s="28" t="s">
        <v>71</v>
      </c>
      <c r="J40" s="40"/>
    </row>
    <row r="41" spans="1:34" x14ac:dyDescent="0.3">
      <c r="A41" s="28"/>
      <c r="J41" s="40"/>
    </row>
    <row r="42" spans="1:34" x14ac:dyDescent="0.3">
      <c r="A42" s="28"/>
      <c r="J42" s="40"/>
    </row>
    <row r="44" spans="1:34" x14ac:dyDescent="0.3">
      <c r="M44" s="38"/>
    </row>
    <row r="45" spans="1:34" x14ac:dyDescent="0.3">
      <c r="M45" s="38"/>
      <c r="N45" s="38"/>
    </row>
    <row r="68" spans="1:34" x14ac:dyDescent="0.3">
      <c r="A68" s="3" t="s">
        <v>73</v>
      </c>
      <c r="B68" s="10" t="s">
        <v>11</v>
      </c>
      <c r="C68" s="39" t="s">
        <v>12</v>
      </c>
      <c r="D68" s="39" t="s">
        <v>13</v>
      </c>
      <c r="E68" s="39" t="s">
        <v>14</v>
      </c>
      <c r="F68" s="39" t="s">
        <v>15</v>
      </c>
      <c r="G68" s="39" t="s">
        <v>16</v>
      </c>
      <c r="H68" s="39" t="s">
        <v>17</v>
      </c>
      <c r="I68" s="39" t="s">
        <v>18</v>
      </c>
      <c r="J68" s="39" t="s">
        <v>19</v>
      </c>
      <c r="K68" s="39" t="s">
        <v>20</v>
      </c>
      <c r="L68" s="39" t="s">
        <v>21</v>
      </c>
      <c r="M68" s="39" t="s">
        <v>22</v>
      </c>
      <c r="N68" s="39" t="s">
        <v>23</v>
      </c>
      <c r="O68" s="39" t="s">
        <v>24</v>
      </c>
      <c r="P68" s="39" t="s">
        <v>25</v>
      </c>
      <c r="Q68" s="39" t="s">
        <v>26</v>
      </c>
      <c r="R68" s="39" t="s">
        <v>27</v>
      </c>
      <c r="S68" s="10" t="s">
        <v>28</v>
      </c>
      <c r="T68" s="10" t="s">
        <v>29</v>
      </c>
      <c r="U68" s="10" t="s">
        <v>30</v>
      </c>
      <c r="V68" s="10" t="s">
        <v>31</v>
      </c>
      <c r="W68" s="10" t="s">
        <v>32</v>
      </c>
      <c r="X68" s="10" t="s">
        <v>33</v>
      </c>
      <c r="Y68" s="10" t="s">
        <v>34</v>
      </c>
      <c r="Z68" s="10" t="s">
        <v>35</v>
      </c>
      <c r="AA68" s="10" t="s">
        <v>36</v>
      </c>
      <c r="AB68" s="10" t="s">
        <v>37</v>
      </c>
      <c r="AC68" s="10" t="s">
        <v>38</v>
      </c>
      <c r="AD68" s="10" t="s">
        <v>39</v>
      </c>
      <c r="AE68" s="10" t="s">
        <v>40</v>
      </c>
      <c r="AF68" s="10" t="s">
        <v>41</v>
      </c>
      <c r="AG68" s="10" t="s">
        <v>42</v>
      </c>
      <c r="AH68" s="10" t="s">
        <v>43</v>
      </c>
    </row>
    <row r="69" spans="1:34" x14ac:dyDescent="0.3">
      <c r="A69" s="6" t="s">
        <v>74</v>
      </c>
      <c r="B69" s="9">
        <f>SUM($B70:B70)</f>
        <v>0</v>
      </c>
      <c r="C69" s="9">
        <f>B69+C70</f>
        <v>0</v>
      </c>
      <c r="D69" s="9">
        <f t="shared" ref="D69:AH69" si="4">C69+D70</f>
        <v>0</v>
      </c>
      <c r="E69" s="9">
        <f t="shared" si="4"/>
        <v>0</v>
      </c>
      <c r="F69" s="9">
        <f t="shared" si="4"/>
        <v>0</v>
      </c>
      <c r="G69" s="9">
        <f t="shared" si="4"/>
        <v>0</v>
      </c>
      <c r="H69" s="9">
        <f t="shared" si="4"/>
        <v>0</v>
      </c>
      <c r="I69" s="9">
        <f t="shared" si="4"/>
        <v>0</v>
      </c>
      <c r="J69" s="9">
        <f t="shared" si="4"/>
        <v>0</v>
      </c>
      <c r="K69" s="9">
        <f t="shared" si="4"/>
        <v>0</v>
      </c>
      <c r="L69" s="9">
        <f t="shared" si="4"/>
        <v>0</v>
      </c>
      <c r="M69" s="9">
        <f t="shared" si="4"/>
        <v>0</v>
      </c>
      <c r="N69" s="9">
        <f t="shared" si="4"/>
        <v>0</v>
      </c>
      <c r="O69" s="9">
        <f t="shared" si="4"/>
        <v>0</v>
      </c>
      <c r="P69" s="9">
        <f t="shared" si="4"/>
        <v>116</v>
      </c>
      <c r="Q69" s="9">
        <f t="shared" si="4"/>
        <v>232</v>
      </c>
      <c r="R69" s="9">
        <f t="shared" si="4"/>
        <v>348</v>
      </c>
      <c r="S69" s="9">
        <f t="shared" si="4"/>
        <v>464</v>
      </c>
      <c r="T69" s="9">
        <f t="shared" si="4"/>
        <v>464</v>
      </c>
      <c r="U69" s="9">
        <f t="shared" si="4"/>
        <v>464</v>
      </c>
      <c r="V69" s="9">
        <f t="shared" si="4"/>
        <v>464</v>
      </c>
      <c r="W69" s="9">
        <f t="shared" si="4"/>
        <v>464</v>
      </c>
      <c r="X69" s="9">
        <f t="shared" si="4"/>
        <v>464</v>
      </c>
      <c r="Y69" s="9">
        <f t="shared" si="4"/>
        <v>464</v>
      </c>
      <c r="Z69" s="9">
        <f t="shared" si="4"/>
        <v>464</v>
      </c>
      <c r="AA69" s="9">
        <f t="shared" si="4"/>
        <v>464</v>
      </c>
      <c r="AB69" s="9">
        <f t="shared" si="4"/>
        <v>464</v>
      </c>
      <c r="AC69" s="9">
        <f t="shared" si="4"/>
        <v>464</v>
      </c>
      <c r="AD69" s="9">
        <f t="shared" si="4"/>
        <v>464</v>
      </c>
      <c r="AE69" s="9">
        <f t="shared" si="4"/>
        <v>464</v>
      </c>
      <c r="AF69" s="9">
        <f t="shared" si="4"/>
        <v>464</v>
      </c>
      <c r="AG69" s="9">
        <f t="shared" si="4"/>
        <v>464</v>
      </c>
      <c r="AH69" s="9">
        <f t="shared" si="4"/>
        <v>464</v>
      </c>
    </row>
    <row r="70" spans="1:34" x14ac:dyDescent="0.3">
      <c r="A70" s="5" t="s">
        <v>75</v>
      </c>
      <c r="B70" s="1">
        <f>SUM(B74:B75)</f>
        <v>0</v>
      </c>
      <c r="C70" s="16">
        <f>SUM(C74:C75)</f>
        <v>0</v>
      </c>
      <c r="D70" s="16">
        <f t="shared" ref="D70:Z70" si="5">SUM(D74:D75)</f>
        <v>0</v>
      </c>
      <c r="E70" s="16">
        <f t="shared" si="5"/>
        <v>0</v>
      </c>
      <c r="F70" s="16">
        <f t="shared" si="5"/>
        <v>0</v>
      </c>
      <c r="G70" s="16">
        <f t="shared" si="5"/>
        <v>0</v>
      </c>
      <c r="H70" s="16">
        <f t="shared" si="5"/>
        <v>0</v>
      </c>
      <c r="I70" s="16">
        <f t="shared" si="5"/>
        <v>0</v>
      </c>
      <c r="J70" s="16">
        <f t="shared" si="5"/>
        <v>0</v>
      </c>
      <c r="K70" s="16">
        <f t="shared" si="5"/>
        <v>0</v>
      </c>
      <c r="L70" s="16">
        <f t="shared" si="5"/>
        <v>0</v>
      </c>
      <c r="M70" s="16">
        <f t="shared" si="5"/>
        <v>0</v>
      </c>
      <c r="N70" s="16">
        <f t="shared" si="5"/>
        <v>0</v>
      </c>
      <c r="O70" s="16">
        <f t="shared" si="5"/>
        <v>0</v>
      </c>
      <c r="P70" s="16">
        <v>116</v>
      </c>
      <c r="Q70" s="16">
        <v>116</v>
      </c>
      <c r="R70" s="16">
        <v>116</v>
      </c>
      <c r="S70" s="16">
        <v>116</v>
      </c>
      <c r="T70" s="16">
        <f t="shared" si="5"/>
        <v>0</v>
      </c>
      <c r="U70" s="16">
        <f t="shared" si="5"/>
        <v>0</v>
      </c>
      <c r="V70" s="16">
        <f t="shared" si="5"/>
        <v>0</v>
      </c>
      <c r="W70" s="16">
        <f t="shared" si="5"/>
        <v>0</v>
      </c>
      <c r="X70" s="16">
        <f t="shared" si="5"/>
        <v>0</v>
      </c>
      <c r="Y70" s="16">
        <f t="shared" si="5"/>
        <v>0</v>
      </c>
      <c r="Z70" s="16">
        <f t="shared" si="5"/>
        <v>0</v>
      </c>
      <c r="AA70" s="16">
        <f t="shared" ref="AA70:AH70" si="6">SUM(AA74:AA75)</f>
        <v>0</v>
      </c>
      <c r="AB70" s="16">
        <f t="shared" si="6"/>
        <v>0</v>
      </c>
      <c r="AC70" s="16">
        <f t="shared" si="6"/>
        <v>0</v>
      </c>
      <c r="AD70" s="16">
        <f t="shared" si="6"/>
        <v>0</v>
      </c>
      <c r="AE70" s="16">
        <f t="shared" si="6"/>
        <v>0</v>
      </c>
      <c r="AF70" s="16">
        <f t="shared" si="6"/>
        <v>0</v>
      </c>
      <c r="AG70" s="16">
        <f t="shared" si="6"/>
        <v>0</v>
      </c>
      <c r="AH70" s="16">
        <f t="shared" si="6"/>
        <v>0</v>
      </c>
    </row>
    <row r="71" spans="1:34" x14ac:dyDescent="0.3">
      <c r="A71" s="5" t="s">
        <v>76</v>
      </c>
      <c r="B71" s="1">
        <f>SUM($B72:B72)</f>
        <v>0</v>
      </c>
      <c r="C71" s="31">
        <f>B71+C72</f>
        <v>0</v>
      </c>
      <c r="D71" s="31">
        <f t="shared" ref="D71:AH71" si="7">C71+D72</f>
        <v>0</v>
      </c>
      <c r="E71" s="31">
        <f t="shared" si="7"/>
        <v>0</v>
      </c>
      <c r="F71" s="31">
        <f t="shared" si="7"/>
        <v>0</v>
      </c>
      <c r="G71" s="31">
        <f t="shared" si="7"/>
        <v>0</v>
      </c>
      <c r="H71" s="31">
        <f t="shared" si="7"/>
        <v>3</v>
      </c>
      <c r="I71" s="31">
        <f t="shared" si="7"/>
        <v>3</v>
      </c>
      <c r="J71" s="31">
        <f t="shared" si="7"/>
        <v>3</v>
      </c>
      <c r="K71" s="31">
        <f t="shared" si="7"/>
        <v>3</v>
      </c>
      <c r="L71" s="31">
        <f t="shared" si="7"/>
        <v>3</v>
      </c>
      <c r="M71" s="31">
        <f t="shared" si="7"/>
        <v>3</v>
      </c>
      <c r="N71" s="31">
        <f t="shared" si="7"/>
        <v>3</v>
      </c>
      <c r="O71" s="31">
        <f t="shared" si="7"/>
        <v>3</v>
      </c>
      <c r="P71" s="31">
        <f t="shared" si="7"/>
        <v>3</v>
      </c>
      <c r="Q71" s="31">
        <f t="shared" si="7"/>
        <v>3</v>
      </c>
      <c r="R71" s="31">
        <f t="shared" si="7"/>
        <v>3</v>
      </c>
      <c r="S71" s="31">
        <f t="shared" si="7"/>
        <v>3</v>
      </c>
      <c r="T71" s="31">
        <f t="shared" si="7"/>
        <v>3</v>
      </c>
      <c r="U71" s="31">
        <f t="shared" si="7"/>
        <v>3</v>
      </c>
      <c r="V71" s="31">
        <f t="shared" si="7"/>
        <v>3</v>
      </c>
      <c r="W71" s="31">
        <f t="shared" si="7"/>
        <v>3</v>
      </c>
      <c r="X71" s="31">
        <f t="shared" si="7"/>
        <v>3</v>
      </c>
      <c r="Y71" s="31">
        <f t="shared" si="7"/>
        <v>3</v>
      </c>
      <c r="Z71" s="31">
        <f t="shared" si="7"/>
        <v>3</v>
      </c>
      <c r="AA71" s="31">
        <f t="shared" si="7"/>
        <v>3</v>
      </c>
      <c r="AB71" s="31">
        <f t="shared" si="7"/>
        <v>3</v>
      </c>
      <c r="AC71" s="31">
        <f t="shared" si="7"/>
        <v>3</v>
      </c>
      <c r="AD71" s="31">
        <f t="shared" si="7"/>
        <v>3</v>
      </c>
      <c r="AE71" s="31">
        <f t="shared" si="7"/>
        <v>3</v>
      </c>
      <c r="AF71" s="31">
        <f t="shared" si="7"/>
        <v>3</v>
      </c>
      <c r="AG71" s="31">
        <f t="shared" si="7"/>
        <v>3</v>
      </c>
      <c r="AH71" s="31">
        <f t="shared" si="7"/>
        <v>3</v>
      </c>
    </row>
    <row r="72" spans="1:34" x14ac:dyDescent="0.3">
      <c r="A72" s="5" t="s">
        <v>77</v>
      </c>
      <c r="B72">
        <v>0</v>
      </c>
      <c r="C72" s="14">
        <v>0</v>
      </c>
      <c r="D72" s="14">
        <v>0</v>
      </c>
      <c r="E72" s="14">
        <v>0</v>
      </c>
      <c r="F72" s="14">
        <v>0</v>
      </c>
      <c r="G72" s="14">
        <v>0</v>
      </c>
      <c r="H72" s="14">
        <v>3</v>
      </c>
      <c r="I72" s="14">
        <v>0</v>
      </c>
      <c r="J72" s="14">
        <v>0</v>
      </c>
      <c r="K72" s="14">
        <v>0</v>
      </c>
      <c r="L72" s="14">
        <v>0</v>
      </c>
      <c r="M72" s="14">
        <v>0</v>
      </c>
      <c r="N72" s="14">
        <v>0</v>
      </c>
      <c r="O72" s="14">
        <v>0</v>
      </c>
      <c r="P72" s="14">
        <v>0</v>
      </c>
      <c r="Q72" s="14">
        <v>0</v>
      </c>
      <c r="R72" s="14">
        <v>0</v>
      </c>
      <c r="S72" s="14">
        <v>0</v>
      </c>
      <c r="T72" s="14">
        <v>0</v>
      </c>
      <c r="U72" s="14">
        <v>0</v>
      </c>
      <c r="V72" s="14"/>
      <c r="W72" s="14">
        <v>0</v>
      </c>
      <c r="X72" s="14">
        <v>0</v>
      </c>
      <c r="Y72" s="14">
        <v>0</v>
      </c>
      <c r="Z72" s="14">
        <v>0</v>
      </c>
      <c r="AA72" s="14"/>
      <c r="AB72" s="14"/>
      <c r="AC72" s="14"/>
      <c r="AD72" s="14"/>
      <c r="AE72" s="14"/>
      <c r="AF72" s="14"/>
      <c r="AG72" s="14"/>
      <c r="AH72" s="14"/>
    </row>
    <row r="73" spans="1:34" x14ac:dyDescent="0.3">
      <c r="J73" s="40"/>
      <c r="K73" s="40"/>
      <c r="L73" s="40"/>
      <c r="M73" s="40"/>
      <c r="N73" s="40"/>
      <c r="P73" s="40"/>
      <c r="R73" s="40"/>
    </row>
    <row r="74" spans="1:34" x14ac:dyDescent="0.3">
      <c r="A74" s="5" t="s">
        <v>78</v>
      </c>
      <c r="B74" s="23">
        <v>0</v>
      </c>
      <c r="C74" s="22">
        <v>0</v>
      </c>
      <c r="D74" s="22">
        <v>0</v>
      </c>
      <c r="E74" s="22">
        <v>0</v>
      </c>
      <c r="F74" s="22">
        <v>0</v>
      </c>
      <c r="G74" s="22">
        <v>0</v>
      </c>
      <c r="H74" s="22">
        <v>0</v>
      </c>
      <c r="I74" s="22">
        <v>0</v>
      </c>
      <c r="J74" s="22">
        <v>0</v>
      </c>
      <c r="K74" s="22">
        <v>0</v>
      </c>
      <c r="L74" s="22">
        <v>0</v>
      </c>
      <c r="M74" s="22">
        <v>0</v>
      </c>
      <c r="N74" s="22">
        <v>0</v>
      </c>
      <c r="O74" s="22">
        <v>0</v>
      </c>
      <c r="P74" s="22">
        <v>0</v>
      </c>
      <c r="Q74" s="22">
        <v>25</v>
      </c>
      <c r="R74" s="22">
        <v>0</v>
      </c>
      <c r="S74" s="22">
        <v>0</v>
      </c>
      <c r="T74" s="22">
        <v>0</v>
      </c>
      <c r="U74" s="22">
        <v>0</v>
      </c>
      <c r="V74" s="7">
        <v>0</v>
      </c>
      <c r="W74" s="20">
        <v>0</v>
      </c>
      <c r="X74" s="7">
        <v>0</v>
      </c>
      <c r="Y74" s="7">
        <v>0</v>
      </c>
      <c r="Z74" s="7">
        <v>0</v>
      </c>
      <c r="AA74" s="20">
        <v>0</v>
      </c>
      <c r="AB74" s="7">
        <v>0</v>
      </c>
      <c r="AC74" s="7">
        <v>0</v>
      </c>
      <c r="AD74" s="7">
        <v>0</v>
      </c>
      <c r="AE74" s="20">
        <v>0</v>
      </c>
      <c r="AF74" s="7">
        <v>0</v>
      </c>
      <c r="AG74" s="7">
        <v>0</v>
      </c>
      <c r="AH74" s="7">
        <v>0</v>
      </c>
    </row>
    <row r="75" spans="1:34" x14ac:dyDescent="0.3">
      <c r="A75" s="5" t="s">
        <v>79</v>
      </c>
      <c r="B75" s="23">
        <v>0</v>
      </c>
      <c r="C75" s="22">
        <v>0</v>
      </c>
      <c r="D75" s="22">
        <v>0</v>
      </c>
      <c r="E75" s="22">
        <v>0</v>
      </c>
      <c r="F75" s="22">
        <v>0</v>
      </c>
      <c r="G75" s="22">
        <v>0</v>
      </c>
      <c r="H75" s="22">
        <v>0</v>
      </c>
      <c r="I75" s="22">
        <v>0</v>
      </c>
      <c r="J75" s="22">
        <v>0</v>
      </c>
      <c r="K75" s="22">
        <v>0</v>
      </c>
      <c r="L75" s="22">
        <v>0</v>
      </c>
      <c r="M75" s="22">
        <v>0</v>
      </c>
      <c r="N75" s="22">
        <v>0</v>
      </c>
      <c r="O75" s="22">
        <v>0</v>
      </c>
      <c r="P75" s="22">
        <v>0</v>
      </c>
      <c r="Q75" s="22">
        <v>0</v>
      </c>
      <c r="R75" s="22">
        <v>0</v>
      </c>
      <c r="S75" s="22">
        <v>0</v>
      </c>
      <c r="T75" s="22">
        <v>0</v>
      </c>
      <c r="U75" s="22">
        <v>0</v>
      </c>
      <c r="V75" s="7">
        <v>0</v>
      </c>
      <c r="W75" s="21">
        <v>0</v>
      </c>
      <c r="X75" s="7">
        <v>0</v>
      </c>
      <c r="Y75" s="7">
        <v>0</v>
      </c>
      <c r="Z75" s="7">
        <v>0</v>
      </c>
      <c r="AA75" s="21">
        <v>0</v>
      </c>
      <c r="AB75" s="7">
        <v>0</v>
      </c>
      <c r="AC75" s="7">
        <v>0</v>
      </c>
      <c r="AD75" s="7">
        <v>0</v>
      </c>
      <c r="AE75" s="21">
        <v>0</v>
      </c>
      <c r="AF75" s="7">
        <v>0</v>
      </c>
      <c r="AG75" s="7">
        <v>0</v>
      </c>
      <c r="AH75" s="7">
        <v>0</v>
      </c>
    </row>
    <row r="76" spans="1:34" x14ac:dyDescent="0.3">
      <c r="A76" s="28" t="s">
        <v>80</v>
      </c>
    </row>
    <row r="77" spans="1:34" x14ac:dyDescent="0.3">
      <c r="A77" s="28"/>
    </row>
    <row r="78" spans="1:34" x14ac:dyDescent="0.3">
      <c r="A78" s="28"/>
    </row>
    <row r="79" spans="1:34" s="47" customFormat="1" x14ac:dyDescent="0.3">
      <c r="A79" s="64"/>
      <c r="B79" s="65"/>
      <c r="E79" s="66">
        <v>464</v>
      </c>
    </row>
    <row r="112" spans="3:23" x14ac:dyDescent="0.3">
      <c r="C112" s="1"/>
      <c r="D112" s="1"/>
      <c r="E112" s="1"/>
      <c r="F112" s="41"/>
      <c r="G112" s="41"/>
      <c r="H112" s="41"/>
      <c r="I112" s="41"/>
      <c r="J112" s="38"/>
      <c r="K112" s="38"/>
      <c r="L112" s="38"/>
      <c r="M112" s="38"/>
      <c r="N112" s="38"/>
      <c r="O112" s="41"/>
      <c r="P112" s="1"/>
      <c r="Q112" s="41"/>
      <c r="R112" s="1"/>
      <c r="S112" s="1"/>
      <c r="T112" s="1"/>
      <c r="U112" s="1"/>
      <c r="V112" s="1"/>
      <c r="W112" s="1"/>
    </row>
    <row r="113" spans="3:23" x14ac:dyDescent="0.3">
      <c r="C113" s="1"/>
      <c r="D113" s="1"/>
      <c r="E113" s="1"/>
      <c r="F113" s="41"/>
      <c r="G113" s="41"/>
      <c r="H113" s="41"/>
      <c r="I113" s="41"/>
      <c r="J113" s="38"/>
      <c r="K113" s="38"/>
      <c r="L113" s="38"/>
      <c r="M113" s="38"/>
      <c r="N113" s="38"/>
      <c r="O113" s="41"/>
      <c r="P113" s="1"/>
      <c r="Q113" s="41"/>
      <c r="R113" s="1"/>
      <c r="S113" s="1"/>
      <c r="T113" s="1"/>
      <c r="U113" s="1"/>
      <c r="V113" s="1"/>
      <c r="W113" s="1"/>
    </row>
  </sheetData>
  <pageMargins left="0.25" right="0.25" top="0.75" bottom="0.75" header="0.3" footer="0.3"/>
  <pageSetup paperSize="5" scale="74" fitToHeight="0" orientation="landscape" r:id="rId1"/>
  <rowBreaks count="1" manualBreakCount="1">
    <brk id="77" max="3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F26"/>
  <sheetViews>
    <sheetView workbookViewId="0">
      <selection activeCell="B24" sqref="B24"/>
    </sheetView>
  </sheetViews>
  <sheetFormatPr defaultRowHeight="14" x14ac:dyDescent="0.3"/>
  <cols>
    <col min="1" max="1" width="11.69921875" customWidth="1"/>
  </cols>
  <sheetData>
    <row r="2" spans="1:6" x14ac:dyDescent="0.3">
      <c r="B2" t="s">
        <v>81</v>
      </c>
      <c r="C2" t="s">
        <v>82</v>
      </c>
      <c r="F2" t="s">
        <v>67</v>
      </c>
    </row>
    <row r="3" spans="1:6" x14ac:dyDescent="0.3">
      <c r="A3" t="s">
        <v>83</v>
      </c>
      <c r="B3">
        <v>95</v>
      </c>
      <c r="C3">
        <v>25</v>
      </c>
    </row>
    <row r="4" spans="1:6" x14ac:dyDescent="0.3">
      <c r="A4" t="s">
        <v>84</v>
      </c>
      <c r="B4">
        <v>424</v>
      </c>
      <c r="C4">
        <v>65</v>
      </c>
      <c r="F4">
        <v>4</v>
      </c>
    </row>
    <row r="5" spans="1:6" x14ac:dyDescent="0.3">
      <c r="A5" t="s">
        <v>85</v>
      </c>
      <c r="B5">
        <v>834</v>
      </c>
      <c r="C5">
        <v>216</v>
      </c>
      <c r="F5">
        <v>10</v>
      </c>
    </row>
    <row r="6" spans="1:6" x14ac:dyDescent="0.3">
      <c r="A6" t="s">
        <v>86</v>
      </c>
      <c r="B6">
        <v>105</v>
      </c>
      <c r="C6">
        <v>45</v>
      </c>
    </row>
    <row r="7" spans="1:6" x14ac:dyDescent="0.3">
      <c r="A7" t="s">
        <v>87</v>
      </c>
      <c r="B7">
        <v>125</v>
      </c>
    </row>
    <row r="8" spans="1:6" x14ac:dyDescent="0.3">
      <c r="A8" t="s">
        <v>88</v>
      </c>
      <c r="B8">
        <v>48</v>
      </c>
    </row>
    <row r="9" spans="1:6" x14ac:dyDescent="0.3">
      <c r="A9" t="s">
        <v>88</v>
      </c>
      <c r="B9">
        <v>10</v>
      </c>
    </row>
    <row r="10" spans="1:6" x14ac:dyDescent="0.3">
      <c r="B10">
        <f>SUM(B3:B9)</f>
        <v>1641</v>
      </c>
      <c r="C10">
        <f>SUM(C3:C9)</f>
        <v>351</v>
      </c>
      <c r="D10">
        <f>SUM(B10:C10)</f>
        <v>1992</v>
      </c>
    </row>
    <row r="12" spans="1:6" x14ac:dyDescent="0.3">
      <c r="A12" t="s">
        <v>89</v>
      </c>
      <c r="B12">
        <v>80</v>
      </c>
    </row>
    <row r="13" spans="1:6" x14ac:dyDescent="0.3">
      <c r="A13" t="s">
        <v>89</v>
      </c>
      <c r="B13">
        <v>48</v>
      </c>
    </row>
    <row r="14" spans="1:6" x14ac:dyDescent="0.3">
      <c r="B14">
        <f>SUM(B12:B13)</f>
        <v>128</v>
      </c>
    </row>
    <row r="16" spans="1:6" x14ac:dyDescent="0.3">
      <c r="A16" t="s">
        <v>90</v>
      </c>
      <c r="B16">
        <v>76</v>
      </c>
    </row>
    <row r="17" spans="1:2" x14ac:dyDescent="0.3">
      <c r="A17" t="s">
        <v>90</v>
      </c>
      <c r="B17">
        <v>202</v>
      </c>
    </row>
    <row r="18" spans="1:2" x14ac:dyDescent="0.3">
      <c r="A18" t="s">
        <v>90</v>
      </c>
      <c r="B18">
        <v>181</v>
      </c>
    </row>
    <row r="19" spans="1:2" x14ac:dyDescent="0.3">
      <c r="A19" t="s">
        <v>90</v>
      </c>
      <c r="B19">
        <v>5</v>
      </c>
    </row>
    <row r="20" spans="1:2" x14ac:dyDescent="0.3">
      <c r="B20">
        <f>SUM(B16:B19)</f>
        <v>464</v>
      </c>
    </row>
    <row r="22" spans="1:2" x14ac:dyDescent="0.3">
      <c r="A22" t="s">
        <v>91</v>
      </c>
      <c r="B22">
        <v>2231</v>
      </c>
    </row>
    <row r="23" spans="1:2" x14ac:dyDescent="0.3">
      <c r="A23" t="s">
        <v>91</v>
      </c>
      <c r="B23">
        <v>400</v>
      </c>
    </row>
    <row r="24" spans="1:2" x14ac:dyDescent="0.3">
      <c r="B24">
        <f>SUM(B22:B23)</f>
        <v>2631</v>
      </c>
    </row>
    <row r="26" spans="1:2" x14ac:dyDescent="0.3">
      <c r="A26" t="s">
        <v>72</v>
      </c>
      <c r="B26">
        <v>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CE4F44D4D323741B42C139068E39E76" ma:contentTypeVersion="13" ma:contentTypeDescription="Create a new document." ma:contentTypeScope="" ma:versionID="7b694e4b86f755a59de080a28417f3db">
  <xsd:schema xmlns:xsd="http://www.w3.org/2001/XMLSchema" xmlns:xs="http://www.w3.org/2001/XMLSchema" xmlns:p="http://schemas.microsoft.com/office/2006/metadata/properties" xmlns:ns2="30872419-e9e4-46fb-a63e-bf2a848b137c" xmlns:ns3="247de113-1415-4b11-af74-aa9a87e58810" targetNamespace="http://schemas.microsoft.com/office/2006/metadata/properties" ma:root="true" ma:fieldsID="90eba30117d80033a504717b16db164d" ns2:_="" ns3:_="">
    <xsd:import namespace="30872419-e9e4-46fb-a63e-bf2a848b137c"/>
    <xsd:import namespace="247de113-1415-4b11-af74-aa9a87e58810"/>
    <xsd:element name="properties">
      <xsd:complexType>
        <xsd:sequence>
          <xsd:element name="documentManagement">
            <xsd:complexType>
              <xsd:all>
                <xsd:element ref="ns2:status" minOccurs="0"/>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872419-e9e4-46fb-a63e-bf2a848b137c" elementFormDefault="qualified">
    <xsd:import namespace="http://schemas.microsoft.com/office/2006/documentManagement/types"/>
    <xsd:import namespace="http://schemas.microsoft.com/office/infopath/2007/PartnerControls"/>
    <xsd:element name="status" ma:index="8" nillable="true" ma:displayName="Status" ma:description="This column is to show status of document" ma:format="Dropdown" ma:internalName="status">
      <xsd:simpleType>
        <xsd:restriction base="dms:Choice">
          <xsd:enumeration value="revices/ formatted"/>
          <xsd:enumeration value="leagal review"/>
          <xsd:enumeration value="review  complete"/>
        </xsd:restriction>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da2157d8-ccc1-4fc8-a2a4-3f8f6553454f"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7de113-1415-4b11-af74-aa9a87e58810"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ba99daf2-a530-42f5-bb25-f5950ddadd32}" ma:internalName="TaxCatchAll" ma:showField="CatchAllData" ma:web="247de113-1415-4b11-af74-aa9a87e5881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30872419-e9e4-46fb-a63e-bf2a848b137c">
      <Terms xmlns="http://schemas.microsoft.com/office/infopath/2007/PartnerControls"/>
    </lcf76f155ced4ddcb4097134ff3c332f>
    <TaxCatchAll xmlns="247de113-1415-4b11-af74-aa9a87e58810" xsi:nil="true"/>
    <status xmlns="30872419-e9e4-46fb-a63e-bf2a848b137c"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2E4B83B-3A21-4945-882C-ECA2893FE064}"/>
</file>

<file path=customXml/itemProps2.xml><?xml version="1.0" encoding="utf-8"?>
<ds:datastoreItem xmlns:ds="http://schemas.openxmlformats.org/officeDocument/2006/customXml" ds:itemID="{865DE3DA-39A4-4354-8AF5-72F4959931EE}">
  <ds:schemaRefs>
    <ds:schemaRef ds:uri="http://purl.org/dc/elements/1.1/"/>
    <ds:schemaRef ds:uri="http://schemas.microsoft.com/office/2006/metadata/properties"/>
    <ds:schemaRef ds:uri="http://schemas.openxmlformats.org/package/2006/metadata/core-properties"/>
    <ds:schemaRef ds:uri="http://purl.org/dc/terms/"/>
    <ds:schemaRef ds:uri="http://purl.org/dc/dcmitype/"/>
    <ds:schemaRef ds:uri="http://schemas.microsoft.com/office/2006/documentManagement/types"/>
    <ds:schemaRef ds:uri="2af2b31b-fcf0-44fb-a755-8016889d593d"/>
    <ds:schemaRef ds:uri="http://www.w3.org/XML/1998/namespace"/>
    <ds:schemaRef ds:uri="http://schemas.microsoft.com/office/infopath/2007/PartnerControls"/>
    <ds:schemaRef ds:uri="d410191d-dd08-4971-b00a-0585ce489b21"/>
  </ds:schemaRefs>
</ds:datastoreItem>
</file>

<file path=customXml/itemProps3.xml><?xml version="1.0" encoding="utf-8"?>
<ds:datastoreItem xmlns:ds="http://schemas.openxmlformats.org/officeDocument/2006/customXml" ds:itemID="{B7C1F7F3-B52C-4BAF-9ECE-3EBF0CE9065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Intro</vt:lpstr>
      <vt:lpstr>Financial Proj</vt:lpstr>
      <vt:lpstr>Performance Proj</vt:lpstr>
      <vt:lpstr>Sheet1</vt:lpstr>
      <vt:lpstr>'Financial Proj'!Print_Area</vt:lpstr>
    </vt:vector>
  </TitlesOfParts>
  <Manager/>
  <Company>Housing and Urban Development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CDBG-DR Program Grantee Projections of Expenditures and Outcomes Template</dc:title>
  <dc:subject/>
  <dc:creator>HUD</dc:creator>
  <cp:keywords/>
  <dc:description/>
  <cp:lastModifiedBy>Ilene</cp:lastModifiedBy>
  <cp:revision/>
  <dcterms:created xsi:type="dcterms:W3CDTF">2012-04-19T15:15:44Z</dcterms:created>
  <dcterms:modified xsi:type="dcterms:W3CDTF">2023-10-20T20:07:49Z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0x010100DCE4F44D4D323741B42C139068E39E76</vt:lpwstr>
  </property>
  <property fmtid="{D5CDD505-2E9C-101B-9397-08002B2CF9AE}" pid="4" name="_dlc_DocIdItemGuid">
    <vt:lpwstr>162c5a86-66ab-4621-bc07-f6ebb66994bd</vt:lpwstr>
  </property>
  <property fmtid="{D5CDD505-2E9C-101B-9397-08002B2CF9AE}" pid="5" name="_dlc_DocId">
    <vt:lpwstr>HUDHUDDRT-5-4157</vt:lpwstr>
  </property>
  <property fmtid="{D5CDD505-2E9C-101B-9397-08002B2CF9AE}" pid="6" name="_dlc_DocIdUrl">
    <vt:lpwstr>http://hudsharepoint.hud.gov/sites/HUD_DRT/_layouts/DocIdRedir.aspx?ID=HUDHUDDRT-5-4157, HUDHUDDRT-5-4157</vt:lpwstr>
  </property>
  <property fmtid="{D5CDD505-2E9C-101B-9397-08002B2CF9AE}" pid="7" name="MediaServiceImageTags">
    <vt:lpwstr/>
  </property>
</Properties>
</file>